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055" windowHeight="6480" tabRatio="808" activeTab="4"/>
  </bookViews>
  <sheets>
    <sheet name="Sheet1" sheetId="1" r:id="rId1"/>
    <sheet name="Sheet5" sheetId="5" r:id="rId2"/>
    <sheet name="Sheet2" sheetId="7" r:id="rId3"/>
    <sheet name="Sheet3" sheetId="8" r:id="rId4"/>
    <sheet name="Sheet4" sheetId="9" r:id="rId5"/>
  </sheets>
  <definedNames>
    <definedName name="_xlnm._FilterDatabase" localSheetId="0" hidden="1">Sheet1!$A$1:$AB$171</definedName>
    <definedName name="_xlnm._FilterDatabase" localSheetId="2" hidden="1">Sheet2!$A$1:$F$97</definedName>
    <definedName name="_xlnm._FilterDatabase" localSheetId="3" hidden="1">Sheet3!$A$1:$AB$97</definedName>
  </definedNames>
  <calcPr calcId="145621"/>
</workbook>
</file>

<file path=xl/calcChain.xml><?xml version="1.0" encoding="utf-8"?>
<calcChain xmlns="http://schemas.openxmlformats.org/spreadsheetml/2006/main">
  <c r="M169" i="1" l="1"/>
  <c r="O120" i="1"/>
  <c r="P120" i="1"/>
  <c r="Q120" i="1"/>
  <c r="T120" i="1"/>
  <c r="U120" i="1"/>
  <c r="V120" i="1"/>
  <c r="W120" i="1"/>
  <c r="X120" i="1"/>
  <c r="Y120" i="1"/>
  <c r="Z120" i="1"/>
  <c r="AA120" i="1"/>
  <c r="AB120" i="1"/>
  <c r="O131" i="1"/>
  <c r="P131" i="1"/>
  <c r="Q131" i="1"/>
  <c r="T131" i="1"/>
  <c r="U131" i="1"/>
  <c r="V131" i="1"/>
  <c r="W131" i="1"/>
  <c r="X131" i="1"/>
  <c r="Y131" i="1"/>
  <c r="Z131" i="1"/>
  <c r="AA131" i="1"/>
  <c r="AB131" i="1"/>
  <c r="O161" i="1"/>
  <c r="P161" i="1"/>
  <c r="Q161" i="1"/>
  <c r="T161" i="1"/>
  <c r="U161" i="1"/>
  <c r="V161" i="1"/>
  <c r="W161" i="1"/>
  <c r="X161" i="1"/>
  <c r="Y161" i="1"/>
  <c r="Z161" i="1"/>
  <c r="AA161" i="1"/>
  <c r="AB161" i="1"/>
  <c r="AB80" i="8"/>
  <c r="AB59" i="8"/>
  <c r="AB68" i="8"/>
  <c r="AB26" i="8"/>
  <c r="AB64" i="8"/>
  <c r="AB52" i="8"/>
  <c r="AB27" i="8"/>
  <c r="AB30" i="8"/>
  <c r="AB55" i="8"/>
  <c r="AB95" i="8"/>
  <c r="AB48" i="8"/>
  <c r="AB91" i="8"/>
  <c r="AB84" i="8"/>
  <c r="AB47" i="8"/>
  <c r="AB88" i="8"/>
  <c r="AB17" i="8"/>
  <c r="AB49" i="8"/>
  <c r="AB11" i="8"/>
  <c r="AB81" i="8"/>
  <c r="AB74" i="8"/>
  <c r="AB15" i="8"/>
  <c r="AB61" i="8"/>
  <c r="AB72" i="8"/>
  <c r="AB56" i="8"/>
  <c r="AB24" i="8"/>
  <c r="AB18" i="8"/>
  <c r="AB21" i="8"/>
  <c r="AB38" i="8"/>
  <c r="AB50" i="8"/>
  <c r="AB62" i="8"/>
  <c r="AB40" i="8"/>
  <c r="AB7" i="8"/>
  <c r="AB51" i="8"/>
  <c r="AB3" i="8"/>
  <c r="AB8" i="8"/>
  <c r="AB37" i="8"/>
  <c r="AB53" i="8"/>
  <c r="AB10" i="8"/>
  <c r="AB96" i="8"/>
  <c r="AB41" i="8"/>
  <c r="AB78" i="8"/>
  <c r="AB69" i="8"/>
  <c r="AB60" i="8"/>
  <c r="AB65" i="8"/>
  <c r="AB14" i="8"/>
  <c r="AB97" i="8"/>
  <c r="AB67" i="8"/>
  <c r="AB23" i="8"/>
  <c r="AB31" i="8"/>
  <c r="AB33" i="8"/>
  <c r="AB87" i="8"/>
  <c r="AB77" i="8"/>
  <c r="AB39" i="8"/>
  <c r="AB82" i="8"/>
  <c r="AB83" i="8"/>
  <c r="AB12" i="8"/>
  <c r="AB25" i="8"/>
  <c r="AB19" i="8"/>
  <c r="AB57" i="8"/>
  <c r="AB22" i="8"/>
  <c r="AB36" i="8"/>
  <c r="AB4" i="8"/>
  <c r="AB92" i="8"/>
  <c r="AB71" i="8"/>
  <c r="AB58" i="8"/>
  <c r="AB89" i="8"/>
  <c r="AB73" i="8"/>
  <c r="AB20" i="8"/>
  <c r="AB63" i="8"/>
  <c r="AB32" i="8"/>
  <c r="AB75" i="8"/>
  <c r="AB54" i="8"/>
  <c r="AB34" i="8"/>
  <c r="AB42" i="8"/>
  <c r="AB76" i="8"/>
  <c r="AB13" i="8"/>
  <c r="AB9" i="8"/>
  <c r="AB5" i="8"/>
  <c r="AB44" i="8"/>
  <c r="AB35" i="8"/>
  <c r="AB93" i="8"/>
  <c r="AB79" i="8"/>
  <c r="AB6" i="8"/>
  <c r="AB46" i="8"/>
  <c r="AB28" i="8"/>
  <c r="AB70" i="8"/>
  <c r="AB45" i="8"/>
  <c r="AB86" i="8"/>
  <c r="AB90" i="8"/>
  <c r="AB16" i="8"/>
  <c r="AB29" i="8"/>
  <c r="AB2" i="8"/>
  <c r="AB66" i="8"/>
  <c r="AB43" i="8"/>
  <c r="AB94" i="8"/>
  <c r="AB85" i="8"/>
  <c r="R120" i="1" l="1"/>
  <c r="S120" i="1"/>
  <c r="R131" i="1"/>
  <c r="S131" i="1"/>
  <c r="R161" i="1"/>
  <c r="S161" i="1"/>
  <c r="L169" i="1"/>
  <c r="K169" i="1" l="1"/>
  <c r="J169" i="1" l="1"/>
  <c r="I169" i="1" l="1"/>
  <c r="O64" i="1"/>
  <c r="P64" i="1"/>
  <c r="Q64" i="1"/>
  <c r="T64" i="1"/>
  <c r="U64" i="1"/>
  <c r="V64" i="1"/>
  <c r="W64" i="1"/>
  <c r="X64" i="1"/>
  <c r="Y64" i="1"/>
  <c r="Z64" i="1"/>
  <c r="AA64" i="1"/>
  <c r="S64" i="1" l="1"/>
  <c r="R64" i="1"/>
  <c r="H169" i="1"/>
  <c r="G169" i="1" l="1"/>
  <c r="F169" i="1" l="1"/>
  <c r="O110" i="1"/>
  <c r="P110" i="1"/>
  <c r="Q110" i="1"/>
  <c r="T110" i="1"/>
  <c r="U110" i="1"/>
  <c r="V110" i="1"/>
  <c r="W110" i="1"/>
  <c r="X110" i="1"/>
  <c r="Y110" i="1"/>
  <c r="Z110" i="1"/>
  <c r="AA110" i="1"/>
  <c r="AB110" i="1"/>
  <c r="O81" i="1"/>
  <c r="P81" i="1"/>
  <c r="Q81" i="1"/>
  <c r="T81" i="1"/>
  <c r="U81" i="1"/>
  <c r="V81" i="1"/>
  <c r="W81" i="1"/>
  <c r="X81" i="1"/>
  <c r="Y81" i="1"/>
  <c r="Z81" i="1"/>
  <c r="AA81" i="1"/>
  <c r="AB81" i="1"/>
  <c r="S81" i="1" l="1"/>
  <c r="R81" i="1"/>
  <c r="R110" i="1"/>
  <c r="S110" i="1"/>
  <c r="E169" i="1"/>
  <c r="O65" i="1"/>
  <c r="P65" i="1"/>
  <c r="Q65" i="1"/>
  <c r="T65" i="1"/>
  <c r="U65" i="1"/>
  <c r="V65" i="1"/>
  <c r="W65" i="1"/>
  <c r="X65" i="1"/>
  <c r="Y65" i="1"/>
  <c r="Z65" i="1"/>
  <c r="AA65" i="1"/>
  <c r="AB65" i="1"/>
  <c r="S65" i="1" l="1"/>
  <c r="R65" i="1"/>
  <c r="D169" i="1"/>
  <c r="O154" i="1"/>
  <c r="P154" i="1"/>
  <c r="Q154" i="1"/>
  <c r="T154" i="1"/>
  <c r="U154" i="1"/>
  <c r="V154" i="1"/>
  <c r="W154" i="1"/>
  <c r="X154" i="1"/>
  <c r="Y154" i="1"/>
  <c r="Z154" i="1"/>
  <c r="AA154" i="1"/>
  <c r="AB154" i="1"/>
  <c r="O90" i="1"/>
  <c r="P90" i="1"/>
  <c r="Q90" i="1"/>
  <c r="T90" i="1"/>
  <c r="U90" i="1"/>
  <c r="V90" i="1"/>
  <c r="W90" i="1"/>
  <c r="X90" i="1"/>
  <c r="Y90" i="1"/>
  <c r="Z90" i="1"/>
  <c r="AA90" i="1"/>
  <c r="AB90" i="1"/>
  <c r="O82" i="1"/>
  <c r="P82" i="1"/>
  <c r="Q82" i="1"/>
  <c r="T82" i="1"/>
  <c r="U82" i="1"/>
  <c r="V82" i="1"/>
  <c r="W82" i="1"/>
  <c r="X82" i="1"/>
  <c r="Y82" i="1"/>
  <c r="Z82" i="1"/>
  <c r="AA82" i="1"/>
  <c r="AB82" i="1"/>
  <c r="O16" i="1"/>
  <c r="P16" i="1"/>
  <c r="Q16" i="1"/>
  <c r="T16" i="1"/>
  <c r="U16" i="1"/>
  <c r="V16" i="1"/>
  <c r="W16" i="1"/>
  <c r="X16" i="1"/>
  <c r="Y16" i="1"/>
  <c r="Z16" i="1"/>
  <c r="AA16" i="1"/>
  <c r="AB16" i="1"/>
  <c r="O107" i="1"/>
  <c r="P107" i="1"/>
  <c r="Q107" i="1"/>
  <c r="T107" i="1"/>
  <c r="U107" i="1"/>
  <c r="V107" i="1"/>
  <c r="W107" i="1"/>
  <c r="X107" i="1"/>
  <c r="Y107" i="1"/>
  <c r="Z107" i="1"/>
  <c r="AA107" i="1"/>
  <c r="AB107" i="1"/>
  <c r="O33" i="1"/>
  <c r="P33" i="1"/>
  <c r="Q33" i="1"/>
  <c r="T33" i="1"/>
  <c r="U33" i="1"/>
  <c r="V33" i="1"/>
  <c r="W33" i="1"/>
  <c r="X33" i="1"/>
  <c r="Y33" i="1"/>
  <c r="Z33" i="1"/>
  <c r="AA33" i="1"/>
  <c r="AB33" i="1"/>
  <c r="R90" i="1" l="1"/>
  <c r="S90" i="1"/>
  <c r="R33" i="1"/>
  <c r="S33" i="1"/>
  <c r="S16" i="1"/>
  <c r="R16" i="1"/>
  <c r="R107" i="1"/>
  <c r="S107" i="1"/>
  <c r="R82" i="1"/>
  <c r="S82" i="1"/>
  <c r="R154" i="1"/>
  <c r="S154" i="1"/>
  <c r="AB106" i="1"/>
  <c r="AA106" i="1"/>
  <c r="Z106" i="1"/>
  <c r="AA58" i="1"/>
  <c r="O88" i="1" l="1"/>
  <c r="P88" i="1"/>
  <c r="Q88" i="1"/>
  <c r="T88" i="1"/>
  <c r="U88" i="1"/>
  <c r="V88" i="1"/>
  <c r="W88" i="1"/>
  <c r="X88" i="1"/>
  <c r="Y88" i="1"/>
  <c r="Z88" i="1"/>
  <c r="AA88" i="1"/>
  <c r="AB88" i="1"/>
  <c r="S88" i="1" l="1"/>
  <c r="R88" i="1"/>
  <c r="O21" i="1"/>
  <c r="P21" i="1"/>
  <c r="Q21" i="1"/>
  <c r="T21" i="1"/>
  <c r="U21" i="1"/>
  <c r="V21" i="1"/>
  <c r="W21" i="1"/>
  <c r="X21" i="1"/>
  <c r="Y21" i="1"/>
  <c r="Z21" i="1"/>
  <c r="AA21" i="1"/>
  <c r="O106" i="1"/>
  <c r="P106" i="1"/>
  <c r="Q106" i="1"/>
  <c r="T106" i="1"/>
  <c r="U106" i="1"/>
  <c r="V106" i="1"/>
  <c r="W106" i="1"/>
  <c r="X106" i="1"/>
  <c r="Y106" i="1"/>
  <c r="O50" i="1"/>
  <c r="P50" i="1"/>
  <c r="Q50" i="1"/>
  <c r="T50" i="1"/>
  <c r="U50" i="1"/>
  <c r="V50" i="1"/>
  <c r="W50" i="1"/>
  <c r="X50" i="1"/>
  <c r="Y50" i="1"/>
  <c r="Z50" i="1"/>
  <c r="AA50" i="1"/>
  <c r="AB50" i="1"/>
  <c r="O31" i="1"/>
  <c r="P31" i="1"/>
  <c r="Q31" i="1"/>
  <c r="T31" i="1"/>
  <c r="U31" i="1"/>
  <c r="V31" i="1"/>
  <c r="W31" i="1"/>
  <c r="X31" i="1"/>
  <c r="Y31" i="1"/>
  <c r="Z31" i="1"/>
  <c r="AA31" i="1"/>
  <c r="AB31" i="1"/>
  <c r="R31" i="1" l="1"/>
  <c r="S31" i="1"/>
  <c r="S106" i="1"/>
  <c r="R106" i="1"/>
  <c r="S50" i="1"/>
  <c r="R50" i="1"/>
  <c r="R21" i="1"/>
  <c r="S21" i="1"/>
  <c r="O146" i="1"/>
  <c r="P146" i="1"/>
  <c r="Q146" i="1"/>
  <c r="T146" i="1"/>
  <c r="U146" i="1"/>
  <c r="V146" i="1"/>
  <c r="W146" i="1"/>
  <c r="X146" i="1"/>
  <c r="Y146" i="1"/>
  <c r="Z146" i="1"/>
  <c r="AA146" i="1"/>
  <c r="AB146" i="1"/>
  <c r="O126" i="1"/>
  <c r="P126" i="1"/>
  <c r="Q126" i="1"/>
  <c r="T126" i="1"/>
  <c r="U126" i="1"/>
  <c r="V126" i="1"/>
  <c r="W126" i="1"/>
  <c r="X126" i="1"/>
  <c r="Y126" i="1"/>
  <c r="Z126" i="1"/>
  <c r="AA126" i="1"/>
  <c r="AB126" i="1"/>
  <c r="O35" i="1"/>
  <c r="P35" i="1"/>
  <c r="Q35" i="1"/>
  <c r="T35" i="1"/>
  <c r="U35" i="1"/>
  <c r="V35" i="1"/>
  <c r="W35" i="1"/>
  <c r="X35" i="1"/>
  <c r="Y35" i="1"/>
  <c r="Z35" i="1"/>
  <c r="AA35" i="1"/>
  <c r="AB35" i="1"/>
  <c r="Q97" i="1"/>
  <c r="O97" i="1"/>
  <c r="P97" i="1"/>
  <c r="T97" i="1"/>
  <c r="U97" i="1"/>
  <c r="V97" i="1"/>
  <c r="W97" i="1"/>
  <c r="X97" i="1"/>
  <c r="Y97" i="1"/>
  <c r="Z97" i="1"/>
  <c r="AA97" i="1"/>
  <c r="AB97" i="1"/>
  <c r="R97" i="1" l="1"/>
  <c r="S97" i="1"/>
  <c r="R146" i="1"/>
  <c r="S146" i="1"/>
  <c r="S35" i="1"/>
  <c r="R35" i="1"/>
  <c r="R126" i="1"/>
  <c r="S126" i="1"/>
  <c r="M175" i="1"/>
  <c r="O130" i="1" l="1"/>
  <c r="P130" i="1"/>
  <c r="Q130" i="1"/>
  <c r="T130" i="1"/>
  <c r="U130" i="1"/>
  <c r="V130" i="1"/>
  <c r="W130" i="1"/>
  <c r="X130" i="1"/>
  <c r="Y130" i="1"/>
  <c r="Z130" i="1"/>
  <c r="AA130" i="1"/>
  <c r="AB130" i="1"/>
  <c r="O48" i="1"/>
  <c r="P48" i="1"/>
  <c r="Q48" i="1"/>
  <c r="T48" i="1"/>
  <c r="U48" i="1"/>
  <c r="V48" i="1"/>
  <c r="W48" i="1"/>
  <c r="X48" i="1"/>
  <c r="Y48" i="1"/>
  <c r="Z48" i="1"/>
  <c r="AA48" i="1"/>
  <c r="AB48" i="1"/>
  <c r="L167" i="1"/>
  <c r="M167" i="1"/>
  <c r="M172" i="1" l="1"/>
  <c r="M173" i="1" s="1"/>
  <c r="S130" i="1"/>
  <c r="S48" i="1"/>
  <c r="R48" i="1"/>
  <c r="R130" i="1"/>
  <c r="K167" i="1"/>
  <c r="K171" i="1" s="1"/>
  <c r="J167" i="1" l="1"/>
  <c r="J171" i="1" s="1"/>
  <c r="H167" i="1" l="1"/>
  <c r="I167" i="1"/>
  <c r="O44" i="1" l="1"/>
  <c r="P44" i="1"/>
  <c r="Q44" i="1"/>
  <c r="T44" i="1"/>
  <c r="U44" i="1"/>
  <c r="V44" i="1"/>
  <c r="W44" i="1"/>
  <c r="X44" i="1"/>
  <c r="Y44" i="1"/>
  <c r="Z44" i="1"/>
  <c r="AA44" i="1"/>
  <c r="AB44" i="1"/>
  <c r="R44" i="1" l="1"/>
  <c r="S44" i="1"/>
  <c r="G167" i="1"/>
  <c r="P135" i="1" l="1"/>
  <c r="Q135" i="1"/>
  <c r="P27" i="1"/>
  <c r="Q27" i="1"/>
  <c r="F167" i="1" l="1"/>
  <c r="F170" i="1" s="1"/>
  <c r="O58" i="1"/>
  <c r="P58" i="1"/>
  <c r="Q58" i="1"/>
  <c r="T58" i="1"/>
  <c r="U58" i="1"/>
  <c r="V58" i="1"/>
  <c r="W58" i="1"/>
  <c r="X58" i="1"/>
  <c r="Y58" i="1"/>
  <c r="Z58" i="1"/>
  <c r="AB58" i="1"/>
  <c r="F171" i="1" l="1"/>
  <c r="S58" i="1"/>
  <c r="R58" i="1"/>
  <c r="O52" i="1"/>
  <c r="P52" i="1"/>
  <c r="Q52" i="1"/>
  <c r="T52" i="1"/>
  <c r="U52" i="1"/>
  <c r="V52" i="1"/>
  <c r="W52" i="1"/>
  <c r="X52" i="1"/>
  <c r="Y52" i="1"/>
  <c r="Z52" i="1"/>
  <c r="AA52" i="1"/>
  <c r="AB52" i="1"/>
  <c r="E167" i="1"/>
  <c r="S52" i="1" l="1"/>
  <c r="R52" i="1"/>
  <c r="E171" i="1"/>
  <c r="O53" i="1"/>
  <c r="P53" i="1"/>
  <c r="Q53" i="1"/>
  <c r="T53" i="1"/>
  <c r="U53" i="1"/>
  <c r="V53" i="1"/>
  <c r="W53" i="1"/>
  <c r="X53" i="1"/>
  <c r="Y53" i="1"/>
  <c r="Z53" i="1"/>
  <c r="AA53" i="1"/>
  <c r="AB53" i="1"/>
  <c r="O112" i="1"/>
  <c r="P112" i="1"/>
  <c r="Q112" i="1"/>
  <c r="T112" i="1"/>
  <c r="U112" i="1"/>
  <c r="V112" i="1"/>
  <c r="W112" i="1"/>
  <c r="X112" i="1"/>
  <c r="Y112" i="1"/>
  <c r="Z112" i="1"/>
  <c r="AA112" i="1"/>
  <c r="AB112" i="1"/>
  <c r="O89" i="1"/>
  <c r="P89" i="1"/>
  <c r="Q89" i="1"/>
  <c r="T89" i="1"/>
  <c r="U89" i="1"/>
  <c r="V89" i="1"/>
  <c r="W89" i="1"/>
  <c r="X89" i="1"/>
  <c r="Y89" i="1"/>
  <c r="Z89" i="1"/>
  <c r="AA89" i="1"/>
  <c r="AB89" i="1"/>
  <c r="O71" i="1"/>
  <c r="P71" i="1"/>
  <c r="Q71" i="1"/>
  <c r="T71" i="1"/>
  <c r="U71" i="1"/>
  <c r="V71" i="1"/>
  <c r="W71" i="1"/>
  <c r="X71" i="1"/>
  <c r="Y71" i="1"/>
  <c r="Z71" i="1"/>
  <c r="AA71" i="1"/>
  <c r="AB71" i="1"/>
  <c r="O104" i="1"/>
  <c r="P104" i="1"/>
  <c r="Q104" i="1"/>
  <c r="T104" i="1"/>
  <c r="U104" i="1"/>
  <c r="V104" i="1"/>
  <c r="W104" i="1"/>
  <c r="X104" i="1"/>
  <c r="Y104" i="1"/>
  <c r="Z104" i="1"/>
  <c r="AA104" i="1"/>
  <c r="AB104" i="1"/>
  <c r="O14" i="1"/>
  <c r="P14" i="1"/>
  <c r="Q14" i="1"/>
  <c r="T14" i="1"/>
  <c r="U14" i="1"/>
  <c r="V14" i="1"/>
  <c r="W14" i="1"/>
  <c r="X14" i="1"/>
  <c r="Y14" i="1"/>
  <c r="Z14" i="1"/>
  <c r="AA14" i="1"/>
  <c r="AB14" i="1"/>
  <c r="O155" i="1"/>
  <c r="P155" i="1"/>
  <c r="Q155" i="1"/>
  <c r="T155" i="1"/>
  <c r="U155" i="1"/>
  <c r="V155" i="1"/>
  <c r="W155" i="1"/>
  <c r="X155" i="1"/>
  <c r="Y155" i="1"/>
  <c r="Z155" i="1"/>
  <c r="AA155" i="1"/>
  <c r="AB155" i="1"/>
  <c r="O68" i="1"/>
  <c r="P68" i="1"/>
  <c r="Q68" i="1"/>
  <c r="T68" i="1"/>
  <c r="U68" i="1"/>
  <c r="V68" i="1"/>
  <c r="W68" i="1"/>
  <c r="X68" i="1"/>
  <c r="Y68" i="1"/>
  <c r="Z68" i="1"/>
  <c r="AA68" i="1"/>
  <c r="AB68" i="1"/>
  <c r="O43" i="1"/>
  <c r="P43" i="1"/>
  <c r="Q43" i="1"/>
  <c r="T43" i="1"/>
  <c r="U43" i="1"/>
  <c r="V43" i="1"/>
  <c r="W43" i="1"/>
  <c r="X43" i="1"/>
  <c r="Y43" i="1"/>
  <c r="Z43" i="1"/>
  <c r="AA43" i="1"/>
  <c r="AB43" i="1"/>
  <c r="D167" i="1"/>
  <c r="D171" i="1" s="1"/>
  <c r="O135" i="1"/>
  <c r="T135" i="1"/>
  <c r="U135" i="1"/>
  <c r="V135" i="1"/>
  <c r="W135" i="1"/>
  <c r="X135" i="1"/>
  <c r="Y135" i="1"/>
  <c r="Z135" i="1"/>
  <c r="AA135" i="1"/>
  <c r="AB135" i="1"/>
  <c r="O27" i="1"/>
  <c r="T27" i="1"/>
  <c r="U27" i="1"/>
  <c r="V27" i="1"/>
  <c r="W27" i="1"/>
  <c r="X27" i="1"/>
  <c r="Y27" i="1"/>
  <c r="Z27" i="1"/>
  <c r="AA27" i="1"/>
  <c r="AB27" i="1"/>
  <c r="AB165" i="1"/>
  <c r="AA165" i="1"/>
  <c r="Z165" i="1"/>
  <c r="Y165" i="1"/>
  <c r="X165" i="1"/>
  <c r="W165" i="1"/>
  <c r="V165" i="1"/>
  <c r="U165" i="1"/>
  <c r="T165" i="1"/>
  <c r="Q165" i="1"/>
  <c r="P165" i="1"/>
  <c r="O165" i="1"/>
  <c r="AB164" i="1"/>
  <c r="AA164" i="1"/>
  <c r="Z164" i="1"/>
  <c r="Y164" i="1"/>
  <c r="X164" i="1"/>
  <c r="W164" i="1"/>
  <c r="V164" i="1"/>
  <c r="U164" i="1"/>
  <c r="T164" i="1"/>
  <c r="Q164" i="1"/>
  <c r="P164" i="1"/>
  <c r="O164" i="1"/>
  <c r="AB163" i="1"/>
  <c r="AA163" i="1"/>
  <c r="Z163" i="1"/>
  <c r="Y163" i="1"/>
  <c r="X163" i="1"/>
  <c r="W163" i="1"/>
  <c r="V163" i="1"/>
  <c r="U163" i="1"/>
  <c r="T163" i="1"/>
  <c r="Q163" i="1"/>
  <c r="P163" i="1"/>
  <c r="O163" i="1"/>
  <c r="AB162" i="1"/>
  <c r="AA162" i="1"/>
  <c r="Z162" i="1"/>
  <c r="Y162" i="1"/>
  <c r="X162" i="1"/>
  <c r="W162" i="1"/>
  <c r="V162" i="1"/>
  <c r="U162" i="1"/>
  <c r="T162" i="1"/>
  <c r="Q162" i="1"/>
  <c r="P162" i="1"/>
  <c r="O162" i="1"/>
  <c r="AB160" i="1"/>
  <c r="AA160" i="1"/>
  <c r="Z160" i="1"/>
  <c r="Y160" i="1"/>
  <c r="X160" i="1"/>
  <c r="W160" i="1"/>
  <c r="V160" i="1"/>
  <c r="U160" i="1"/>
  <c r="T160" i="1"/>
  <c r="Q160" i="1"/>
  <c r="P160" i="1"/>
  <c r="O160" i="1"/>
  <c r="AB159" i="1"/>
  <c r="AA159" i="1"/>
  <c r="Z159" i="1"/>
  <c r="Y159" i="1"/>
  <c r="X159" i="1"/>
  <c r="W159" i="1"/>
  <c r="V159" i="1"/>
  <c r="U159" i="1"/>
  <c r="T159" i="1"/>
  <c r="Q159" i="1"/>
  <c r="P159" i="1"/>
  <c r="O159" i="1"/>
  <c r="AB158" i="1"/>
  <c r="AA158" i="1"/>
  <c r="Z158" i="1"/>
  <c r="Y158" i="1"/>
  <c r="X158" i="1"/>
  <c r="W158" i="1"/>
  <c r="V158" i="1"/>
  <c r="U158" i="1"/>
  <c r="T158" i="1"/>
  <c r="Q158" i="1"/>
  <c r="P158" i="1"/>
  <c r="O158" i="1"/>
  <c r="AB157" i="1"/>
  <c r="AA157" i="1"/>
  <c r="Z157" i="1"/>
  <c r="Y157" i="1"/>
  <c r="X157" i="1"/>
  <c r="W157" i="1"/>
  <c r="V157" i="1"/>
  <c r="U157" i="1"/>
  <c r="T157" i="1"/>
  <c r="Q157" i="1"/>
  <c r="P157" i="1"/>
  <c r="O157" i="1"/>
  <c r="AB156" i="1"/>
  <c r="AA156" i="1"/>
  <c r="Z156" i="1"/>
  <c r="Y156" i="1"/>
  <c r="X156" i="1"/>
  <c r="W156" i="1"/>
  <c r="V156" i="1"/>
  <c r="U156" i="1"/>
  <c r="T156" i="1"/>
  <c r="Q156" i="1"/>
  <c r="P156" i="1"/>
  <c r="O156" i="1"/>
  <c r="AB153" i="1"/>
  <c r="AA153" i="1"/>
  <c r="Z153" i="1"/>
  <c r="Y153" i="1"/>
  <c r="X153" i="1"/>
  <c r="W153" i="1"/>
  <c r="V153" i="1"/>
  <c r="U153" i="1"/>
  <c r="T153" i="1"/>
  <c r="Q153" i="1"/>
  <c r="P153" i="1"/>
  <c r="O153" i="1"/>
  <c r="AB152" i="1"/>
  <c r="AA152" i="1"/>
  <c r="Z152" i="1"/>
  <c r="Y152" i="1"/>
  <c r="X152" i="1"/>
  <c r="W152" i="1"/>
  <c r="V152" i="1"/>
  <c r="U152" i="1"/>
  <c r="T152" i="1"/>
  <c r="Q152" i="1"/>
  <c r="P152" i="1"/>
  <c r="O152" i="1"/>
  <c r="AB151" i="1"/>
  <c r="AA151" i="1"/>
  <c r="Z151" i="1"/>
  <c r="Y151" i="1"/>
  <c r="X151" i="1"/>
  <c r="W151" i="1"/>
  <c r="V151" i="1"/>
  <c r="U151" i="1"/>
  <c r="T151" i="1"/>
  <c r="Q151" i="1"/>
  <c r="P151" i="1"/>
  <c r="O151" i="1"/>
  <c r="AB150" i="1"/>
  <c r="AA150" i="1"/>
  <c r="Z150" i="1"/>
  <c r="Y150" i="1"/>
  <c r="X150" i="1"/>
  <c r="W150" i="1"/>
  <c r="V150" i="1"/>
  <c r="U150" i="1"/>
  <c r="T150" i="1"/>
  <c r="Q150" i="1"/>
  <c r="P150" i="1"/>
  <c r="O150" i="1"/>
  <c r="AB149" i="1"/>
  <c r="AA149" i="1"/>
  <c r="Z149" i="1"/>
  <c r="Y149" i="1"/>
  <c r="X149" i="1"/>
  <c r="W149" i="1"/>
  <c r="V149" i="1"/>
  <c r="U149" i="1"/>
  <c r="T149" i="1"/>
  <c r="Q149" i="1"/>
  <c r="P149" i="1"/>
  <c r="O149" i="1"/>
  <c r="AB148" i="1"/>
  <c r="AA148" i="1"/>
  <c r="Z148" i="1"/>
  <c r="Y148" i="1"/>
  <c r="X148" i="1"/>
  <c r="W148" i="1"/>
  <c r="V148" i="1"/>
  <c r="U148" i="1"/>
  <c r="T148" i="1"/>
  <c r="Q148" i="1"/>
  <c r="P148" i="1"/>
  <c r="O148" i="1"/>
  <c r="AB147" i="1"/>
  <c r="AA147" i="1"/>
  <c r="Z147" i="1"/>
  <c r="Y147" i="1"/>
  <c r="X147" i="1"/>
  <c r="W147" i="1"/>
  <c r="V147" i="1"/>
  <c r="U147" i="1"/>
  <c r="T147" i="1"/>
  <c r="Q147" i="1"/>
  <c r="P147" i="1"/>
  <c r="O147" i="1"/>
  <c r="AB145" i="1"/>
  <c r="AA145" i="1"/>
  <c r="Z145" i="1"/>
  <c r="Y145" i="1"/>
  <c r="X145" i="1"/>
  <c r="W145" i="1"/>
  <c r="V145" i="1"/>
  <c r="U145" i="1"/>
  <c r="T145" i="1"/>
  <c r="Q145" i="1"/>
  <c r="P145" i="1"/>
  <c r="O145" i="1"/>
  <c r="AB144" i="1"/>
  <c r="AA144" i="1"/>
  <c r="Z144" i="1"/>
  <c r="Y144" i="1"/>
  <c r="X144" i="1"/>
  <c r="W144" i="1"/>
  <c r="V144" i="1"/>
  <c r="U144" i="1"/>
  <c r="T144" i="1"/>
  <c r="Q144" i="1"/>
  <c r="P144" i="1"/>
  <c r="O144" i="1"/>
  <c r="AB143" i="1"/>
  <c r="AA143" i="1"/>
  <c r="Z143" i="1"/>
  <c r="Y143" i="1"/>
  <c r="X143" i="1"/>
  <c r="W143" i="1"/>
  <c r="V143" i="1"/>
  <c r="U143" i="1"/>
  <c r="T143" i="1"/>
  <c r="Q143" i="1"/>
  <c r="P143" i="1"/>
  <c r="O143" i="1"/>
  <c r="AB142" i="1"/>
  <c r="AA142" i="1"/>
  <c r="Z142" i="1"/>
  <c r="Y142" i="1"/>
  <c r="X142" i="1"/>
  <c r="W142" i="1"/>
  <c r="V142" i="1"/>
  <c r="U142" i="1"/>
  <c r="T142" i="1"/>
  <c r="Q142" i="1"/>
  <c r="P142" i="1"/>
  <c r="O142" i="1"/>
  <c r="AB141" i="1"/>
  <c r="AA141" i="1"/>
  <c r="Z141" i="1"/>
  <c r="Y141" i="1"/>
  <c r="X141" i="1"/>
  <c r="W141" i="1"/>
  <c r="V141" i="1"/>
  <c r="U141" i="1"/>
  <c r="T141" i="1"/>
  <c r="Q141" i="1"/>
  <c r="P141" i="1"/>
  <c r="O141" i="1"/>
  <c r="AB140" i="1"/>
  <c r="AA140" i="1"/>
  <c r="Z140" i="1"/>
  <c r="Y140" i="1"/>
  <c r="X140" i="1"/>
  <c r="W140" i="1"/>
  <c r="V140" i="1"/>
  <c r="U140" i="1"/>
  <c r="T140" i="1"/>
  <c r="Q140" i="1"/>
  <c r="P140" i="1"/>
  <c r="O140" i="1"/>
  <c r="AB139" i="1"/>
  <c r="AA139" i="1"/>
  <c r="Z139" i="1"/>
  <c r="Y139" i="1"/>
  <c r="X139" i="1"/>
  <c r="W139" i="1"/>
  <c r="V139" i="1"/>
  <c r="U139" i="1"/>
  <c r="T139" i="1"/>
  <c r="Q139" i="1"/>
  <c r="P139" i="1"/>
  <c r="O139" i="1"/>
  <c r="AB138" i="1"/>
  <c r="AA138" i="1"/>
  <c r="Z138" i="1"/>
  <c r="Y138" i="1"/>
  <c r="X138" i="1"/>
  <c r="W138" i="1"/>
  <c r="V138" i="1"/>
  <c r="U138" i="1"/>
  <c r="T138" i="1"/>
  <c r="Q138" i="1"/>
  <c r="P138" i="1"/>
  <c r="O138" i="1"/>
  <c r="AB137" i="1"/>
  <c r="AA137" i="1"/>
  <c r="Z137" i="1"/>
  <c r="Y137" i="1"/>
  <c r="X137" i="1"/>
  <c r="W137" i="1"/>
  <c r="V137" i="1"/>
  <c r="U137" i="1"/>
  <c r="T137" i="1"/>
  <c r="Q137" i="1"/>
  <c r="P137" i="1"/>
  <c r="O137" i="1"/>
  <c r="AB136" i="1"/>
  <c r="AA136" i="1"/>
  <c r="Z136" i="1"/>
  <c r="Y136" i="1"/>
  <c r="X136" i="1"/>
  <c r="W136" i="1"/>
  <c r="V136" i="1"/>
  <c r="U136" i="1"/>
  <c r="T136" i="1"/>
  <c r="Q136" i="1"/>
  <c r="P136" i="1"/>
  <c r="O136" i="1"/>
  <c r="AB134" i="1"/>
  <c r="AA134" i="1"/>
  <c r="Z134" i="1"/>
  <c r="Y134" i="1"/>
  <c r="X134" i="1"/>
  <c r="W134" i="1"/>
  <c r="V134" i="1"/>
  <c r="U134" i="1"/>
  <c r="T134" i="1"/>
  <c r="Q134" i="1"/>
  <c r="P134" i="1"/>
  <c r="O134" i="1"/>
  <c r="AB133" i="1"/>
  <c r="AA133" i="1"/>
  <c r="Z133" i="1"/>
  <c r="Y133" i="1"/>
  <c r="X133" i="1"/>
  <c r="W133" i="1"/>
  <c r="V133" i="1"/>
  <c r="U133" i="1"/>
  <c r="T133" i="1"/>
  <c r="Q133" i="1"/>
  <c r="P133" i="1"/>
  <c r="O133" i="1"/>
  <c r="AB132" i="1"/>
  <c r="AA132" i="1"/>
  <c r="Z132" i="1"/>
  <c r="Y132" i="1"/>
  <c r="X132" i="1"/>
  <c r="W132" i="1"/>
  <c r="V132" i="1"/>
  <c r="U132" i="1"/>
  <c r="T132" i="1"/>
  <c r="Q132" i="1"/>
  <c r="P132" i="1"/>
  <c r="O132" i="1"/>
  <c r="AB129" i="1"/>
  <c r="AA129" i="1"/>
  <c r="Z129" i="1"/>
  <c r="Y129" i="1"/>
  <c r="X129" i="1"/>
  <c r="W129" i="1"/>
  <c r="V129" i="1"/>
  <c r="U129" i="1"/>
  <c r="T129" i="1"/>
  <c r="Q129" i="1"/>
  <c r="P129" i="1"/>
  <c r="O129" i="1"/>
  <c r="AB128" i="1"/>
  <c r="AA128" i="1"/>
  <c r="Z128" i="1"/>
  <c r="Y128" i="1"/>
  <c r="X128" i="1"/>
  <c r="W128" i="1"/>
  <c r="V128" i="1"/>
  <c r="U128" i="1"/>
  <c r="T128" i="1"/>
  <c r="Q128" i="1"/>
  <c r="P128" i="1"/>
  <c r="O128" i="1"/>
  <c r="AB127" i="1"/>
  <c r="AA127" i="1"/>
  <c r="Z127" i="1"/>
  <c r="Y127" i="1"/>
  <c r="X127" i="1"/>
  <c r="W127" i="1"/>
  <c r="V127" i="1"/>
  <c r="U127" i="1"/>
  <c r="T127" i="1"/>
  <c r="Q127" i="1"/>
  <c r="P127" i="1"/>
  <c r="O127" i="1"/>
  <c r="AB125" i="1"/>
  <c r="AA125" i="1"/>
  <c r="Z125" i="1"/>
  <c r="Y125" i="1"/>
  <c r="X125" i="1"/>
  <c r="W125" i="1"/>
  <c r="V125" i="1"/>
  <c r="U125" i="1"/>
  <c r="T125" i="1"/>
  <c r="Q125" i="1"/>
  <c r="P125" i="1"/>
  <c r="O125" i="1"/>
  <c r="AB124" i="1"/>
  <c r="AA124" i="1"/>
  <c r="Z124" i="1"/>
  <c r="Y124" i="1"/>
  <c r="X124" i="1"/>
  <c r="W124" i="1"/>
  <c r="V124" i="1"/>
  <c r="U124" i="1"/>
  <c r="T124" i="1"/>
  <c r="Q124" i="1"/>
  <c r="P124" i="1"/>
  <c r="O124" i="1"/>
  <c r="AB123" i="1"/>
  <c r="AA123" i="1"/>
  <c r="Z123" i="1"/>
  <c r="Y123" i="1"/>
  <c r="X123" i="1"/>
  <c r="W123" i="1"/>
  <c r="V123" i="1"/>
  <c r="U123" i="1"/>
  <c r="T123" i="1"/>
  <c r="Q123" i="1"/>
  <c r="P123" i="1"/>
  <c r="O123" i="1"/>
  <c r="AB122" i="1"/>
  <c r="AA122" i="1"/>
  <c r="Z122" i="1"/>
  <c r="Y122" i="1"/>
  <c r="X122" i="1"/>
  <c r="W122" i="1"/>
  <c r="V122" i="1"/>
  <c r="U122" i="1"/>
  <c r="T122" i="1"/>
  <c r="Q122" i="1"/>
  <c r="P122" i="1"/>
  <c r="O122" i="1"/>
  <c r="AB121" i="1"/>
  <c r="AA121" i="1"/>
  <c r="Z121" i="1"/>
  <c r="Y121" i="1"/>
  <c r="X121" i="1"/>
  <c r="W121" i="1"/>
  <c r="V121" i="1"/>
  <c r="U121" i="1"/>
  <c r="T121" i="1"/>
  <c r="Q121" i="1"/>
  <c r="P121" i="1"/>
  <c r="O121" i="1"/>
  <c r="AB119" i="1"/>
  <c r="AA119" i="1"/>
  <c r="Z119" i="1"/>
  <c r="Y119" i="1"/>
  <c r="X119" i="1"/>
  <c r="W119" i="1"/>
  <c r="V119" i="1"/>
  <c r="U119" i="1"/>
  <c r="T119" i="1"/>
  <c r="Q119" i="1"/>
  <c r="P119" i="1"/>
  <c r="O119" i="1"/>
  <c r="AB118" i="1"/>
  <c r="AA118" i="1"/>
  <c r="Z118" i="1"/>
  <c r="Y118" i="1"/>
  <c r="X118" i="1"/>
  <c r="W118" i="1"/>
  <c r="V118" i="1"/>
  <c r="U118" i="1"/>
  <c r="T118" i="1"/>
  <c r="Q118" i="1"/>
  <c r="P118" i="1"/>
  <c r="O118" i="1"/>
  <c r="AB117" i="1"/>
  <c r="AA117" i="1"/>
  <c r="Z117" i="1"/>
  <c r="Y117" i="1"/>
  <c r="X117" i="1"/>
  <c r="W117" i="1"/>
  <c r="V117" i="1"/>
  <c r="U117" i="1"/>
  <c r="T117" i="1"/>
  <c r="Q117" i="1"/>
  <c r="P117" i="1"/>
  <c r="O117" i="1"/>
  <c r="AB116" i="1"/>
  <c r="AA116" i="1"/>
  <c r="Z116" i="1"/>
  <c r="Y116" i="1"/>
  <c r="X116" i="1"/>
  <c r="W116" i="1"/>
  <c r="V116" i="1"/>
  <c r="U116" i="1"/>
  <c r="T116" i="1"/>
  <c r="Q116" i="1"/>
  <c r="P116" i="1"/>
  <c r="O116" i="1"/>
  <c r="AB115" i="1"/>
  <c r="AA115" i="1"/>
  <c r="Z115" i="1"/>
  <c r="Y115" i="1"/>
  <c r="X115" i="1"/>
  <c r="W115" i="1"/>
  <c r="V115" i="1"/>
  <c r="U115" i="1"/>
  <c r="T115" i="1"/>
  <c r="Q115" i="1"/>
  <c r="P115" i="1"/>
  <c r="O115" i="1"/>
  <c r="AB114" i="1"/>
  <c r="AA114" i="1"/>
  <c r="Z114" i="1"/>
  <c r="Y114" i="1"/>
  <c r="X114" i="1"/>
  <c r="W114" i="1"/>
  <c r="V114" i="1"/>
  <c r="U114" i="1"/>
  <c r="T114" i="1"/>
  <c r="Q114" i="1"/>
  <c r="P114" i="1"/>
  <c r="O114" i="1"/>
  <c r="AB113" i="1"/>
  <c r="AA113" i="1"/>
  <c r="Z113" i="1"/>
  <c r="Y113" i="1"/>
  <c r="X113" i="1"/>
  <c r="W113" i="1"/>
  <c r="V113" i="1"/>
  <c r="U113" i="1"/>
  <c r="T113" i="1"/>
  <c r="Q113" i="1"/>
  <c r="P113" i="1"/>
  <c r="O113" i="1"/>
  <c r="AB111" i="1"/>
  <c r="AA111" i="1"/>
  <c r="Z111" i="1"/>
  <c r="Y111" i="1"/>
  <c r="X111" i="1"/>
  <c r="W111" i="1"/>
  <c r="V111" i="1"/>
  <c r="U111" i="1"/>
  <c r="T111" i="1"/>
  <c r="Q111" i="1"/>
  <c r="P111" i="1"/>
  <c r="O111" i="1"/>
  <c r="AB109" i="1"/>
  <c r="AA109" i="1"/>
  <c r="Z109" i="1"/>
  <c r="Y109" i="1"/>
  <c r="X109" i="1"/>
  <c r="W109" i="1"/>
  <c r="V109" i="1"/>
  <c r="U109" i="1"/>
  <c r="T109" i="1"/>
  <c r="Q109" i="1"/>
  <c r="P109" i="1"/>
  <c r="O109" i="1"/>
  <c r="AB108" i="1"/>
  <c r="AA108" i="1"/>
  <c r="Z108" i="1"/>
  <c r="Y108" i="1"/>
  <c r="X108" i="1"/>
  <c r="W108" i="1"/>
  <c r="V108" i="1"/>
  <c r="U108" i="1"/>
  <c r="T108" i="1"/>
  <c r="Q108" i="1"/>
  <c r="P108" i="1"/>
  <c r="O108" i="1"/>
  <c r="AB105" i="1"/>
  <c r="AA105" i="1"/>
  <c r="Z105" i="1"/>
  <c r="Y105" i="1"/>
  <c r="X105" i="1"/>
  <c r="W105" i="1"/>
  <c r="V105" i="1"/>
  <c r="U105" i="1"/>
  <c r="T105" i="1"/>
  <c r="Q105" i="1"/>
  <c r="P105" i="1"/>
  <c r="O105" i="1"/>
  <c r="AB103" i="1"/>
  <c r="AA103" i="1"/>
  <c r="Z103" i="1"/>
  <c r="Y103" i="1"/>
  <c r="X103" i="1"/>
  <c r="W103" i="1"/>
  <c r="V103" i="1"/>
  <c r="U103" i="1"/>
  <c r="T103" i="1"/>
  <c r="Q103" i="1"/>
  <c r="P103" i="1"/>
  <c r="O103" i="1"/>
  <c r="AB102" i="1"/>
  <c r="AA102" i="1"/>
  <c r="Z102" i="1"/>
  <c r="Y102" i="1"/>
  <c r="X102" i="1"/>
  <c r="W102" i="1"/>
  <c r="V102" i="1"/>
  <c r="U102" i="1"/>
  <c r="T102" i="1"/>
  <c r="Q102" i="1"/>
  <c r="P102" i="1"/>
  <c r="O102" i="1"/>
  <c r="AB101" i="1"/>
  <c r="AA101" i="1"/>
  <c r="Z101" i="1"/>
  <c r="Y101" i="1"/>
  <c r="X101" i="1"/>
  <c r="W101" i="1"/>
  <c r="V101" i="1"/>
  <c r="U101" i="1"/>
  <c r="T101" i="1"/>
  <c r="Q101" i="1"/>
  <c r="P101" i="1"/>
  <c r="O101" i="1"/>
  <c r="AB100" i="1"/>
  <c r="AA100" i="1"/>
  <c r="Z100" i="1"/>
  <c r="Y100" i="1"/>
  <c r="X100" i="1"/>
  <c r="W100" i="1"/>
  <c r="V100" i="1"/>
  <c r="U100" i="1"/>
  <c r="T100" i="1"/>
  <c r="Q100" i="1"/>
  <c r="P100" i="1"/>
  <c r="O100" i="1"/>
  <c r="AB99" i="1"/>
  <c r="AA99" i="1"/>
  <c r="Z99" i="1"/>
  <c r="Y99" i="1"/>
  <c r="X99" i="1"/>
  <c r="W99" i="1"/>
  <c r="V99" i="1"/>
  <c r="U99" i="1"/>
  <c r="T99" i="1"/>
  <c r="Q99" i="1"/>
  <c r="P99" i="1"/>
  <c r="O99" i="1"/>
  <c r="AB98" i="1"/>
  <c r="AA98" i="1"/>
  <c r="Z98" i="1"/>
  <c r="Y98" i="1"/>
  <c r="X98" i="1"/>
  <c r="W98" i="1"/>
  <c r="V98" i="1"/>
  <c r="U98" i="1"/>
  <c r="T98" i="1"/>
  <c r="Q98" i="1"/>
  <c r="P98" i="1"/>
  <c r="O98" i="1"/>
  <c r="AB96" i="1"/>
  <c r="AA96" i="1"/>
  <c r="Z96" i="1"/>
  <c r="Y96" i="1"/>
  <c r="X96" i="1"/>
  <c r="W96" i="1"/>
  <c r="V96" i="1"/>
  <c r="U96" i="1"/>
  <c r="T96" i="1"/>
  <c r="Q96" i="1"/>
  <c r="P96" i="1"/>
  <c r="O96" i="1"/>
  <c r="AB95" i="1"/>
  <c r="AA95" i="1"/>
  <c r="Z95" i="1"/>
  <c r="Y95" i="1"/>
  <c r="X95" i="1"/>
  <c r="W95" i="1"/>
  <c r="V95" i="1"/>
  <c r="U95" i="1"/>
  <c r="T95" i="1"/>
  <c r="Q95" i="1"/>
  <c r="P95" i="1"/>
  <c r="O95" i="1"/>
  <c r="AB94" i="1"/>
  <c r="AA94" i="1"/>
  <c r="Z94" i="1"/>
  <c r="Y94" i="1"/>
  <c r="X94" i="1"/>
  <c r="W94" i="1"/>
  <c r="V94" i="1"/>
  <c r="U94" i="1"/>
  <c r="T94" i="1"/>
  <c r="Q94" i="1"/>
  <c r="P94" i="1"/>
  <c r="O94" i="1"/>
  <c r="AB93" i="1"/>
  <c r="AA93" i="1"/>
  <c r="Z93" i="1"/>
  <c r="Y93" i="1"/>
  <c r="X93" i="1"/>
  <c r="W93" i="1"/>
  <c r="V93" i="1"/>
  <c r="U93" i="1"/>
  <c r="T93" i="1"/>
  <c r="Q93" i="1"/>
  <c r="P93" i="1"/>
  <c r="O93" i="1"/>
  <c r="AB92" i="1"/>
  <c r="AA92" i="1"/>
  <c r="Z92" i="1"/>
  <c r="Y92" i="1"/>
  <c r="X92" i="1"/>
  <c r="W92" i="1"/>
  <c r="V92" i="1"/>
  <c r="U92" i="1"/>
  <c r="T92" i="1"/>
  <c r="Q92" i="1"/>
  <c r="P92" i="1"/>
  <c r="O92" i="1"/>
  <c r="AB91" i="1"/>
  <c r="AA91" i="1"/>
  <c r="Z91" i="1"/>
  <c r="Y91" i="1"/>
  <c r="X91" i="1"/>
  <c r="W91" i="1"/>
  <c r="V91" i="1"/>
  <c r="U91" i="1"/>
  <c r="T91" i="1"/>
  <c r="Q91" i="1"/>
  <c r="P91" i="1"/>
  <c r="O91" i="1"/>
  <c r="AB87" i="1"/>
  <c r="AA87" i="1"/>
  <c r="Z87" i="1"/>
  <c r="Y87" i="1"/>
  <c r="X87" i="1"/>
  <c r="W87" i="1"/>
  <c r="V87" i="1"/>
  <c r="U87" i="1"/>
  <c r="T87" i="1"/>
  <c r="Q87" i="1"/>
  <c r="P87" i="1"/>
  <c r="O87" i="1"/>
  <c r="AB86" i="1"/>
  <c r="AA86" i="1"/>
  <c r="Z86" i="1"/>
  <c r="Y86" i="1"/>
  <c r="X86" i="1"/>
  <c r="W86" i="1"/>
  <c r="V86" i="1"/>
  <c r="U86" i="1"/>
  <c r="T86" i="1"/>
  <c r="Q86" i="1"/>
  <c r="P86" i="1"/>
  <c r="O86" i="1"/>
  <c r="AB85" i="1"/>
  <c r="AA85" i="1"/>
  <c r="Z85" i="1"/>
  <c r="Y85" i="1"/>
  <c r="X85" i="1"/>
  <c r="W85" i="1"/>
  <c r="V85" i="1"/>
  <c r="U85" i="1"/>
  <c r="T85" i="1"/>
  <c r="Q85" i="1"/>
  <c r="P85" i="1"/>
  <c r="O85" i="1"/>
  <c r="AB84" i="1"/>
  <c r="AA84" i="1"/>
  <c r="Z84" i="1"/>
  <c r="Y84" i="1"/>
  <c r="X84" i="1"/>
  <c r="W84" i="1"/>
  <c r="V84" i="1"/>
  <c r="U84" i="1"/>
  <c r="T84" i="1"/>
  <c r="Q84" i="1"/>
  <c r="P84" i="1"/>
  <c r="O84" i="1"/>
  <c r="AB83" i="1"/>
  <c r="AA83" i="1"/>
  <c r="Z83" i="1"/>
  <c r="Y83" i="1"/>
  <c r="X83" i="1"/>
  <c r="W83" i="1"/>
  <c r="V83" i="1"/>
  <c r="U83" i="1"/>
  <c r="T83" i="1"/>
  <c r="Q83" i="1"/>
  <c r="P83" i="1"/>
  <c r="O83" i="1"/>
  <c r="AB80" i="1"/>
  <c r="AA80" i="1"/>
  <c r="Z80" i="1"/>
  <c r="Y80" i="1"/>
  <c r="X80" i="1"/>
  <c r="W80" i="1"/>
  <c r="V80" i="1"/>
  <c r="U80" i="1"/>
  <c r="T80" i="1"/>
  <c r="Q80" i="1"/>
  <c r="P80" i="1"/>
  <c r="O80" i="1"/>
  <c r="AB79" i="1"/>
  <c r="AA79" i="1"/>
  <c r="Z79" i="1"/>
  <c r="Y79" i="1"/>
  <c r="X79" i="1"/>
  <c r="W79" i="1"/>
  <c r="V79" i="1"/>
  <c r="U79" i="1"/>
  <c r="T79" i="1"/>
  <c r="Q79" i="1"/>
  <c r="P79" i="1"/>
  <c r="O79" i="1"/>
  <c r="AB78" i="1"/>
  <c r="AA78" i="1"/>
  <c r="Z78" i="1"/>
  <c r="Y78" i="1"/>
  <c r="X78" i="1"/>
  <c r="W78" i="1"/>
  <c r="V78" i="1"/>
  <c r="U78" i="1"/>
  <c r="T78" i="1"/>
  <c r="Q78" i="1"/>
  <c r="P78" i="1"/>
  <c r="O78" i="1"/>
  <c r="AB77" i="1"/>
  <c r="AA77" i="1"/>
  <c r="Z77" i="1"/>
  <c r="Y77" i="1"/>
  <c r="X77" i="1"/>
  <c r="W77" i="1"/>
  <c r="V77" i="1"/>
  <c r="U77" i="1"/>
  <c r="T77" i="1"/>
  <c r="Q77" i="1"/>
  <c r="P77" i="1"/>
  <c r="O77" i="1"/>
  <c r="AB76" i="1"/>
  <c r="AA76" i="1"/>
  <c r="Z76" i="1"/>
  <c r="Y76" i="1"/>
  <c r="X76" i="1"/>
  <c r="W76" i="1"/>
  <c r="V76" i="1"/>
  <c r="U76" i="1"/>
  <c r="T76" i="1"/>
  <c r="Q76" i="1"/>
  <c r="P76" i="1"/>
  <c r="O76" i="1"/>
  <c r="AB75" i="1"/>
  <c r="AA75" i="1"/>
  <c r="Z75" i="1"/>
  <c r="Y75" i="1"/>
  <c r="X75" i="1"/>
  <c r="W75" i="1"/>
  <c r="V75" i="1"/>
  <c r="U75" i="1"/>
  <c r="T75" i="1"/>
  <c r="Q75" i="1"/>
  <c r="P75" i="1"/>
  <c r="O75" i="1"/>
  <c r="AB74" i="1"/>
  <c r="AA74" i="1"/>
  <c r="Z74" i="1"/>
  <c r="Y74" i="1"/>
  <c r="X74" i="1"/>
  <c r="W74" i="1"/>
  <c r="V74" i="1"/>
  <c r="U74" i="1"/>
  <c r="T74" i="1"/>
  <c r="Q74" i="1"/>
  <c r="P74" i="1"/>
  <c r="O74" i="1"/>
  <c r="AB73" i="1"/>
  <c r="AA73" i="1"/>
  <c r="Z73" i="1"/>
  <c r="Y73" i="1"/>
  <c r="X73" i="1"/>
  <c r="W73" i="1"/>
  <c r="V73" i="1"/>
  <c r="U73" i="1"/>
  <c r="T73" i="1"/>
  <c r="Q73" i="1"/>
  <c r="P73" i="1"/>
  <c r="O73" i="1"/>
  <c r="AB72" i="1"/>
  <c r="AA72" i="1"/>
  <c r="Z72" i="1"/>
  <c r="Y72" i="1"/>
  <c r="X72" i="1"/>
  <c r="W72" i="1"/>
  <c r="V72" i="1"/>
  <c r="U72" i="1"/>
  <c r="T72" i="1"/>
  <c r="Q72" i="1"/>
  <c r="P72" i="1"/>
  <c r="O72" i="1"/>
  <c r="AB69" i="1"/>
  <c r="AA69" i="1"/>
  <c r="Z69" i="1"/>
  <c r="Y69" i="1"/>
  <c r="X69" i="1"/>
  <c r="W69" i="1"/>
  <c r="V69" i="1"/>
  <c r="U69" i="1"/>
  <c r="T69" i="1"/>
  <c r="Q69" i="1"/>
  <c r="P69" i="1"/>
  <c r="O69" i="1"/>
  <c r="AB70" i="1"/>
  <c r="AA70" i="1"/>
  <c r="Z70" i="1"/>
  <c r="Y70" i="1"/>
  <c r="X70" i="1"/>
  <c r="W70" i="1"/>
  <c r="V70" i="1"/>
  <c r="U70" i="1"/>
  <c r="T70" i="1"/>
  <c r="Q70" i="1"/>
  <c r="P70" i="1"/>
  <c r="O70" i="1"/>
  <c r="AB67" i="1"/>
  <c r="AA67" i="1"/>
  <c r="Z67" i="1"/>
  <c r="Y67" i="1"/>
  <c r="X67" i="1"/>
  <c r="W67" i="1"/>
  <c r="V67" i="1"/>
  <c r="U67" i="1"/>
  <c r="T67" i="1"/>
  <c r="Q67" i="1"/>
  <c r="P67" i="1"/>
  <c r="O67" i="1"/>
  <c r="AB66" i="1"/>
  <c r="AA66" i="1"/>
  <c r="Z66" i="1"/>
  <c r="Y66" i="1"/>
  <c r="X66" i="1"/>
  <c r="W66" i="1"/>
  <c r="V66" i="1"/>
  <c r="U66" i="1"/>
  <c r="T66" i="1"/>
  <c r="Q66" i="1"/>
  <c r="P66" i="1"/>
  <c r="O66" i="1"/>
  <c r="AB63" i="1"/>
  <c r="AA63" i="1"/>
  <c r="Z63" i="1"/>
  <c r="Y63" i="1"/>
  <c r="X63" i="1"/>
  <c r="W63" i="1"/>
  <c r="V63" i="1"/>
  <c r="U63" i="1"/>
  <c r="T63" i="1"/>
  <c r="Q63" i="1"/>
  <c r="P63" i="1"/>
  <c r="O63" i="1"/>
  <c r="AB62" i="1"/>
  <c r="AA62" i="1"/>
  <c r="Z62" i="1"/>
  <c r="Y62" i="1"/>
  <c r="X62" i="1"/>
  <c r="W62" i="1"/>
  <c r="V62" i="1"/>
  <c r="U62" i="1"/>
  <c r="T62" i="1"/>
  <c r="Q62" i="1"/>
  <c r="P62" i="1"/>
  <c r="O62" i="1"/>
  <c r="AB61" i="1"/>
  <c r="AA61" i="1"/>
  <c r="Z61" i="1"/>
  <c r="Y61" i="1"/>
  <c r="X61" i="1"/>
  <c r="W61" i="1"/>
  <c r="V61" i="1"/>
  <c r="U61" i="1"/>
  <c r="T61" i="1"/>
  <c r="Q61" i="1"/>
  <c r="P61" i="1"/>
  <c r="O61" i="1"/>
  <c r="AB60" i="1"/>
  <c r="AA60" i="1"/>
  <c r="Z60" i="1"/>
  <c r="Y60" i="1"/>
  <c r="X60" i="1"/>
  <c r="W60" i="1"/>
  <c r="V60" i="1"/>
  <c r="U60" i="1"/>
  <c r="T60" i="1"/>
  <c r="Q60" i="1"/>
  <c r="P60" i="1"/>
  <c r="O60" i="1"/>
  <c r="AB59" i="1"/>
  <c r="AA59" i="1"/>
  <c r="Z59" i="1"/>
  <c r="Y59" i="1"/>
  <c r="X59" i="1"/>
  <c r="W59" i="1"/>
  <c r="V59" i="1"/>
  <c r="U59" i="1"/>
  <c r="T59" i="1"/>
  <c r="Q59" i="1"/>
  <c r="P59" i="1"/>
  <c r="O59" i="1"/>
  <c r="AB57" i="1"/>
  <c r="AA57" i="1"/>
  <c r="Z57" i="1"/>
  <c r="Y57" i="1"/>
  <c r="X57" i="1"/>
  <c r="W57" i="1"/>
  <c r="V57" i="1"/>
  <c r="U57" i="1"/>
  <c r="T57" i="1"/>
  <c r="Q57" i="1"/>
  <c r="P57" i="1"/>
  <c r="O57" i="1"/>
  <c r="AB56" i="1"/>
  <c r="AA56" i="1"/>
  <c r="Z56" i="1"/>
  <c r="Y56" i="1"/>
  <c r="X56" i="1"/>
  <c r="W56" i="1"/>
  <c r="V56" i="1"/>
  <c r="U56" i="1"/>
  <c r="T56" i="1"/>
  <c r="Q56" i="1"/>
  <c r="P56" i="1"/>
  <c r="O56" i="1"/>
  <c r="AB55" i="1"/>
  <c r="AA55" i="1"/>
  <c r="Z55" i="1"/>
  <c r="Y55" i="1"/>
  <c r="X55" i="1"/>
  <c r="W55" i="1"/>
  <c r="V55" i="1"/>
  <c r="U55" i="1"/>
  <c r="T55" i="1"/>
  <c r="Q55" i="1"/>
  <c r="P55" i="1"/>
  <c r="O55" i="1"/>
  <c r="AB54" i="1"/>
  <c r="AA54" i="1"/>
  <c r="Z54" i="1"/>
  <c r="Y54" i="1"/>
  <c r="X54" i="1"/>
  <c r="W54" i="1"/>
  <c r="V54" i="1"/>
  <c r="U54" i="1"/>
  <c r="T54" i="1"/>
  <c r="Q54" i="1"/>
  <c r="P54" i="1"/>
  <c r="O54" i="1"/>
  <c r="AB51" i="1"/>
  <c r="AA51" i="1"/>
  <c r="Z51" i="1"/>
  <c r="Y51" i="1"/>
  <c r="X51" i="1"/>
  <c r="W51" i="1"/>
  <c r="V51" i="1"/>
  <c r="U51" i="1"/>
  <c r="T51" i="1"/>
  <c r="Q51" i="1"/>
  <c r="P51" i="1"/>
  <c r="O51" i="1"/>
  <c r="AB49" i="1"/>
  <c r="AA49" i="1"/>
  <c r="Z49" i="1"/>
  <c r="Y49" i="1"/>
  <c r="X49" i="1"/>
  <c r="W49" i="1"/>
  <c r="V49" i="1"/>
  <c r="U49" i="1"/>
  <c r="T49" i="1"/>
  <c r="Q49" i="1"/>
  <c r="P49" i="1"/>
  <c r="O49" i="1"/>
  <c r="AB47" i="1"/>
  <c r="AA47" i="1"/>
  <c r="Z47" i="1"/>
  <c r="Y47" i="1"/>
  <c r="X47" i="1"/>
  <c r="W47" i="1"/>
  <c r="V47" i="1"/>
  <c r="U47" i="1"/>
  <c r="T47" i="1"/>
  <c r="Q47" i="1"/>
  <c r="P47" i="1"/>
  <c r="O47" i="1"/>
  <c r="AB46" i="1"/>
  <c r="AA46" i="1"/>
  <c r="Z46" i="1"/>
  <c r="Y46" i="1"/>
  <c r="X46" i="1"/>
  <c r="W46" i="1"/>
  <c r="V46" i="1"/>
  <c r="U46" i="1"/>
  <c r="T46" i="1"/>
  <c r="Q46" i="1"/>
  <c r="P46" i="1"/>
  <c r="O46" i="1"/>
  <c r="AB45" i="1"/>
  <c r="AA45" i="1"/>
  <c r="Z45" i="1"/>
  <c r="Y45" i="1"/>
  <c r="X45" i="1"/>
  <c r="W45" i="1"/>
  <c r="V45" i="1"/>
  <c r="U45" i="1"/>
  <c r="T45" i="1"/>
  <c r="Q45" i="1"/>
  <c r="P45" i="1"/>
  <c r="O45" i="1"/>
  <c r="AB42" i="1"/>
  <c r="AA42" i="1"/>
  <c r="Z42" i="1"/>
  <c r="Y42" i="1"/>
  <c r="X42" i="1"/>
  <c r="W42" i="1"/>
  <c r="V42" i="1"/>
  <c r="U42" i="1"/>
  <c r="T42" i="1"/>
  <c r="Q42" i="1"/>
  <c r="P42" i="1"/>
  <c r="O42" i="1"/>
  <c r="AB41" i="1"/>
  <c r="AA41" i="1"/>
  <c r="Z41" i="1"/>
  <c r="Y41" i="1"/>
  <c r="X41" i="1"/>
  <c r="W41" i="1"/>
  <c r="V41" i="1"/>
  <c r="U41" i="1"/>
  <c r="T41" i="1"/>
  <c r="Q41" i="1"/>
  <c r="P41" i="1"/>
  <c r="O41" i="1"/>
  <c r="AB40" i="1"/>
  <c r="AA40" i="1"/>
  <c r="Z40" i="1"/>
  <c r="Y40" i="1"/>
  <c r="X40" i="1"/>
  <c r="W40" i="1"/>
  <c r="V40" i="1"/>
  <c r="U40" i="1"/>
  <c r="T40" i="1"/>
  <c r="Q40" i="1"/>
  <c r="P40" i="1"/>
  <c r="O40" i="1"/>
  <c r="AB39" i="1"/>
  <c r="AA39" i="1"/>
  <c r="Z39" i="1"/>
  <c r="Y39" i="1"/>
  <c r="X39" i="1"/>
  <c r="W39" i="1"/>
  <c r="V39" i="1"/>
  <c r="U39" i="1"/>
  <c r="T39" i="1"/>
  <c r="Q39" i="1"/>
  <c r="P39" i="1"/>
  <c r="O39" i="1"/>
  <c r="AB38" i="1"/>
  <c r="AA38" i="1"/>
  <c r="Z38" i="1"/>
  <c r="Y38" i="1"/>
  <c r="X38" i="1"/>
  <c r="W38" i="1"/>
  <c r="V38" i="1"/>
  <c r="U38" i="1"/>
  <c r="T38" i="1"/>
  <c r="Q38" i="1"/>
  <c r="P38" i="1"/>
  <c r="O38" i="1"/>
  <c r="AB37" i="1"/>
  <c r="AA37" i="1"/>
  <c r="Z37" i="1"/>
  <c r="Y37" i="1"/>
  <c r="X37" i="1"/>
  <c r="W37" i="1"/>
  <c r="V37" i="1"/>
  <c r="U37" i="1"/>
  <c r="T37" i="1"/>
  <c r="Q37" i="1"/>
  <c r="P37" i="1"/>
  <c r="O37" i="1"/>
  <c r="AB36" i="1"/>
  <c r="AA36" i="1"/>
  <c r="Z36" i="1"/>
  <c r="Y36" i="1"/>
  <c r="X36" i="1"/>
  <c r="W36" i="1"/>
  <c r="V36" i="1"/>
  <c r="U36" i="1"/>
  <c r="T36" i="1"/>
  <c r="Q36" i="1"/>
  <c r="P36" i="1"/>
  <c r="O36" i="1"/>
  <c r="AB34" i="1"/>
  <c r="AA34" i="1"/>
  <c r="Z34" i="1"/>
  <c r="Y34" i="1"/>
  <c r="X34" i="1"/>
  <c r="W34" i="1"/>
  <c r="V34" i="1"/>
  <c r="U34" i="1"/>
  <c r="T34" i="1"/>
  <c r="Q34" i="1"/>
  <c r="P34" i="1"/>
  <c r="O34" i="1"/>
  <c r="AB32" i="1"/>
  <c r="AA32" i="1"/>
  <c r="Z32" i="1"/>
  <c r="Y32" i="1"/>
  <c r="X32" i="1"/>
  <c r="W32" i="1"/>
  <c r="V32" i="1"/>
  <c r="U32" i="1"/>
  <c r="T32" i="1"/>
  <c r="Q32" i="1"/>
  <c r="P32" i="1"/>
  <c r="O32" i="1"/>
  <c r="AB30" i="1"/>
  <c r="AA30" i="1"/>
  <c r="Z30" i="1"/>
  <c r="Y30" i="1"/>
  <c r="X30" i="1"/>
  <c r="W30" i="1"/>
  <c r="V30" i="1"/>
  <c r="U30" i="1"/>
  <c r="T30" i="1"/>
  <c r="Q30" i="1"/>
  <c r="P30" i="1"/>
  <c r="O30" i="1"/>
  <c r="AB29" i="1"/>
  <c r="AA29" i="1"/>
  <c r="Z29" i="1"/>
  <c r="Y29" i="1"/>
  <c r="X29" i="1"/>
  <c r="W29" i="1"/>
  <c r="V29" i="1"/>
  <c r="U29" i="1"/>
  <c r="T29" i="1"/>
  <c r="Q29" i="1"/>
  <c r="P29" i="1"/>
  <c r="O29" i="1"/>
  <c r="AB28" i="1"/>
  <c r="AA28" i="1"/>
  <c r="Z28" i="1"/>
  <c r="Y28" i="1"/>
  <c r="X28" i="1"/>
  <c r="W28" i="1"/>
  <c r="V28" i="1"/>
  <c r="U28" i="1"/>
  <c r="T28" i="1"/>
  <c r="Q28" i="1"/>
  <c r="P28" i="1"/>
  <c r="O28" i="1"/>
  <c r="AB26" i="1"/>
  <c r="AA26" i="1"/>
  <c r="Z26" i="1"/>
  <c r="Y26" i="1"/>
  <c r="X26" i="1"/>
  <c r="W26" i="1"/>
  <c r="V26" i="1"/>
  <c r="U26" i="1"/>
  <c r="T26" i="1"/>
  <c r="Q26" i="1"/>
  <c r="P26" i="1"/>
  <c r="O26" i="1"/>
  <c r="AB25" i="1"/>
  <c r="AA25" i="1"/>
  <c r="Z25" i="1"/>
  <c r="Y25" i="1"/>
  <c r="X25" i="1"/>
  <c r="W25" i="1"/>
  <c r="V25" i="1"/>
  <c r="U25" i="1"/>
  <c r="T25" i="1"/>
  <c r="Q25" i="1"/>
  <c r="P25" i="1"/>
  <c r="O25" i="1"/>
  <c r="AB24" i="1"/>
  <c r="AA24" i="1"/>
  <c r="Z24" i="1"/>
  <c r="Y24" i="1"/>
  <c r="X24" i="1"/>
  <c r="W24" i="1"/>
  <c r="V24" i="1"/>
  <c r="U24" i="1"/>
  <c r="T24" i="1"/>
  <c r="Q24" i="1"/>
  <c r="P24" i="1"/>
  <c r="O24" i="1"/>
  <c r="AB23" i="1"/>
  <c r="AA23" i="1"/>
  <c r="Z23" i="1"/>
  <c r="Y23" i="1"/>
  <c r="X23" i="1"/>
  <c r="W23" i="1"/>
  <c r="V23" i="1"/>
  <c r="U23" i="1"/>
  <c r="T23" i="1"/>
  <c r="Q23" i="1"/>
  <c r="P23" i="1"/>
  <c r="O23" i="1"/>
  <c r="AB22" i="1"/>
  <c r="AA22" i="1"/>
  <c r="Z22" i="1"/>
  <c r="Y22" i="1"/>
  <c r="X22" i="1"/>
  <c r="W22" i="1"/>
  <c r="V22" i="1"/>
  <c r="U22" i="1"/>
  <c r="T22" i="1"/>
  <c r="Q22" i="1"/>
  <c r="P22" i="1"/>
  <c r="O22" i="1"/>
  <c r="AB20" i="1"/>
  <c r="AA20" i="1"/>
  <c r="Z20" i="1"/>
  <c r="Y20" i="1"/>
  <c r="X20" i="1"/>
  <c r="W20" i="1"/>
  <c r="V20" i="1"/>
  <c r="U20" i="1"/>
  <c r="T20" i="1"/>
  <c r="Q20" i="1"/>
  <c r="P20" i="1"/>
  <c r="O20" i="1"/>
  <c r="AB19" i="1"/>
  <c r="AA19" i="1"/>
  <c r="Z19" i="1"/>
  <c r="Y19" i="1"/>
  <c r="X19" i="1"/>
  <c r="W19" i="1"/>
  <c r="V19" i="1"/>
  <c r="U19" i="1"/>
  <c r="T19" i="1"/>
  <c r="Q19" i="1"/>
  <c r="P19" i="1"/>
  <c r="O19" i="1"/>
  <c r="AB18" i="1"/>
  <c r="AA18" i="1"/>
  <c r="Z18" i="1"/>
  <c r="Y18" i="1"/>
  <c r="X18" i="1"/>
  <c r="W18" i="1"/>
  <c r="V18" i="1"/>
  <c r="U18" i="1"/>
  <c r="T18" i="1"/>
  <c r="Q18" i="1"/>
  <c r="P18" i="1"/>
  <c r="O18" i="1"/>
  <c r="AB17" i="1"/>
  <c r="AA17" i="1"/>
  <c r="Z17" i="1"/>
  <c r="Y17" i="1"/>
  <c r="X17" i="1"/>
  <c r="W17" i="1"/>
  <c r="V17" i="1"/>
  <c r="U17" i="1"/>
  <c r="T17" i="1"/>
  <c r="Q17" i="1"/>
  <c r="P17" i="1"/>
  <c r="O17" i="1"/>
  <c r="AB15" i="1"/>
  <c r="AA15" i="1"/>
  <c r="Z15" i="1"/>
  <c r="Y15" i="1"/>
  <c r="X15" i="1"/>
  <c r="W15" i="1"/>
  <c r="V15" i="1"/>
  <c r="U15" i="1"/>
  <c r="T15" i="1"/>
  <c r="Q15" i="1"/>
  <c r="P15" i="1"/>
  <c r="O15" i="1"/>
  <c r="AB13" i="1"/>
  <c r="AA13" i="1"/>
  <c r="Z13" i="1"/>
  <c r="Y13" i="1"/>
  <c r="X13" i="1"/>
  <c r="W13" i="1"/>
  <c r="V13" i="1"/>
  <c r="U13" i="1"/>
  <c r="T13" i="1"/>
  <c r="Q13" i="1"/>
  <c r="P13" i="1"/>
  <c r="O13" i="1"/>
  <c r="AB12" i="1"/>
  <c r="AA12" i="1"/>
  <c r="Z12" i="1"/>
  <c r="Y12" i="1"/>
  <c r="X12" i="1"/>
  <c r="W12" i="1"/>
  <c r="V12" i="1"/>
  <c r="U12" i="1"/>
  <c r="T12" i="1"/>
  <c r="Q12" i="1"/>
  <c r="P12" i="1"/>
  <c r="O12" i="1"/>
  <c r="AB11" i="1"/>
  <c r="AA11" i="1"/>
  <c r="Z11" i="1"/>
  <c r="Y11" i="1"/>
  <c r="X11" i="1"/>
  <c r="W11" i="1"/>
  <c r="V11" i="1"/>
  <c r="U11" i="1"/>
  <c r="T11" i="1"/>
  <c r="Q11" i="1"/>
  <c r="P11" i="1"/>
  <c r="O11" i="1"/>
  <c r="AB10" i="1"/>
  <c r="AA10" i="1"/>
  <c r="Z10" i="1"/>
  <c r="Y10" i="1"/>
  <c r="X10" i="1"/>
  <c r="W10" i="1"/>
  <c r="V10" i="1"/>
  <c r="U10" i="1"/>
  <c r="T10" i="1"/>
  <c r="Q10" i="1"/>
  <c r="P10" i="1"/>
  <c r="O10" i="1"/>
  <c r="AB9" i="1"/>
  <c r="AA9" i="1"/>
  <c r="Z9" i="1"/>
  <c r="Y9" i="1"/>
  <c r="X9" i="1"/>
  <c r="W9" i="1"/>
  <c r="V9" i="1"/>
  <c r="U9" i="1"/>
  <c r="T9" i="1"/>
  <c r="Q9" i="1"/>
  <c r="P9" i="1"/>
  <c r="O9" i="1"/>
  <c r="AB8" i="1"/>
  <c r="AA8" i="1"/>
  <c r="Z8" i="1"/>
  <c r="Y8" i="1"/>
  <c r="X8" i="1"/>
  <c r="W8" i="1"/>
  <c r="V8" i="1"/>
  <c r="U8" i="1"/>
  <c r="T8" i="1"/>
  <c r="Q8" i="1"/>
  <c r="P8" i="1"/>
  <c r="O8" i="1"/>
  <c r="AB7" i="1"/>
  <c r="AA7" i="1"/>
  <c r="Z7" i="1"/>
  <c r="Y7" i="1"/>
  <c r="X7" i="1"/>
  <c r="W7" i="1"/>
  <c r="V7" i="1"/>
  <c r="U7" i="1"/>
  <c r="T7" i="1"/>
  <c r="Q7" i="1"/>
  <c r="P7" i="1"/>
  <c r="O7" i="1"/>
  <c r="AB6" i="1"/>
  <c r="AA6" i="1"/>
  <c r="Z6" i="1"/>
  <c r="Y6" i="1"/>
  <c r="X6" i="1"/>
  <c r="W6" i="1"/>
  <c r="V6" i="1"/>
  <c r="U6" i="1"/>
  <c r="T6" i="1"/>
  <c r="Q6" i="1"/>
  <c r="P6" i="1"/>
  <c r="O6" i="1"/>
  <c r="AB5" i="1"/>
  <c r="AA5" i="1"/>
  <c r="Z5" i="1"/>
  <c r="Y5" i="1"/>
  <c r="X5" i="1"/>
  <c r="W5" i="1"/>
  <c r="V5" i="1"/>
  <c r="U5" i="1"/>
  <c r="T5" i="1"/>
  <c r="Q5" i="1"/>
  <c r="P5" i="1"/>
  <c r="O5" i="1"/>
  <c r="AB4" i="1"/>
  <c r="AA4" i="1"/>
  <c r="Z4" i="1"/>
  <c r="Y4" i="1"/>
  <c r="X4" i="1"/>
  <c r="W4" i="1"/>
  <c r="V4" i="1"/>
  <c r="U4" i="1"/>
  <c r="T4" i="1"/>
  <c r="Q4" i="1"/>
  <c r="P4" i="1"/>
  <c r="O4" i="1"/>
  <c r="AB3" i="1"/>
  <c r="AA3" i="1"/>
  <c r="Z3" i="1"/>
  <c r="Y3" i="1"/>
  <c r="X3" i="1"/>
  <c r="W3" i="1"/>
  <c r="V3" i="1"/>
  <c r="U3" i="1"/>
  <c r="T3" i="1"/>
  <c r="Q3" i="1"/>
  <c r="P3" i="1"/>
  <c r="O3" i="1"/>
  <c r="AB2" i="1"/>
  <c r="AA2" i="1"/>
  <c r="Z2" i="1"/>
  <c r="Y2" i="1"/>
  <c r="X2" i="1"/>
  <c r="W2" i="1"/>
  <c r="V2" i="1"/>
  <c r="U2" i="1"/>
  <c r="T2" i="1"/>
  <c r="Q2" i="1"/>
  <c r="P2" i="1"/>
  <c r="O2" i="1"/>
  <c r="S27" i="1" l="1"/>
  <c r="R27" i="1"/>
  <c r="S14" i="1"/>
  <c r="R14" i="1"/>
  <c r="S4" i="1"/>
  <c r="R12" i="1"/>
  <c r="S12" i="1"/>
  <c r="R17" i="1"/>
  <c r="S17" i="1"/>
  <c r="S20" i="1"/>
  <c r="R20" i="1"/>
  <c r="R22" i="1"/>
  <c r="S22" i="1"/>
  <c r="R23" i="1"/>
  <c r="S23" i="1"/>
  <c r="S24" i="1"/>
  <c r="R24" i="1"/>
  <c r="R38" i="1"/>
  <c r="S38" i="1"/>
  <c r="S115" i="1"/>
  <c r="R115" i="1"/>
  <c r="S116" i="1"/>
  <c r="R116" i="1"/>
  <c r="R132" i="1"/>
  <c r="S132" i="1"/>
  <c r="S145" i="1"/>
  <c r="R145" i="1"/>
  <c r="S156" i="1"/>
  <c r="R156" i="1"/>
  <c r="R92" i="1"/>
  <c r="S92" i="1"/>
  <c r="R62" i="1"/>
  <c r="S62" i="1"/>
  <c r="S138" i="1"/>
  <c r="R138" i="1"/>
  <c r="S148" i="1"/>
  <c r="R148" i="1"/>
  <c r="R73" i="1"/>
  <c r="S73" i="1"/>
  <c r="R53" i="1"/>
  <c r="S53" i="1"/>
  <c r="S57" i="1"/>
  <c r="R57" i="1"/>
  <c r="S49" i="1"/>
  <c r="R49" i="1"/>
  <c r="S162" i="1"/>
  <c r="R162" i="1"/>
  <c r="R151" i="1"/>
  <c r="S151" i="1"/>
  <c r="R104" i="1"/>
  <c r="S104" i="1"/>
  <c r="R164" i="1"/>
  <c r="S164" i="1"/>
  <c r="S149" i="1"/>
  <c r="R149" i="1"/>
  <c r="R43" i="1"/>
  <c r="S43" i="1"/>
  <c r="S5" i="1"/>
  <c r="R5" i="1"/>
  <c r="S142" i="1"/>
  <c r="R142" i="1"/>
  <c r="R66" i="1"/>
  <c r="S66" i="1"/>
  <c r="R150" i="1"/>
  <c r="S150" i="1"/>
  <c r="R137" i="1"/>
  <c r="S137" i="1"/>
  <c r="S55" i="1"/>
  <c r="R55" i="1"/>
  <c r="S36" i="1"/>
  <c r="R36" i="1"/>
  <c r="R165" i="1"/>
  <c r="R84" i="1"/>
  <c r="S84" i="1"/>
  <c r="S32" i="1"/>
  <c r="R32" i="1"/>
  <c r="S87" i="1"/>
  <c r="R87" i="1"/>
  <c r="R34" i="1"/>
  <c r="S34" i="1"/>
  <c r="S39" i="1"/>
  <c r="R39" i="1"/>
  <c r="R11" i="1"/>
  <c r="S11" i="1"/>
  <c r="R160" i="1"/>
  <c r="S160" i="1"/>
  <c r="R69" i="1"/>
  <c r="S69" i="1"/>
  <c r="R37" i="1"/>
  <c r="S37" i="1"/>
  <c r="S155" i="1"/>
  <c r="R155" i="1"/>
  <c r="R9" i="1"/>
  <c r="S9" i="1"/>
  <c r="R118" i="1"/>
  <c r="S118" i="1"/>
  <c r="S117" i="1"/>
  <c r="R117" i="1"/>
  <c r="R41" i="1"/>
  <c r="S41" i="1"/>
  <c r="S153" i="1"/>
  <c r="R153" i="1"/>
  <c r="S127" i="1"/>
  <c r="R127" i="1"/>
  <c r="S67" i="1"/>
  <c r="R67" i="1"/>
  <c r="S135" i="1"/>
  <c r="R135" i="1"/>
  <c r="R128" i="1"/>
  <c r="S128" i="1"/>
  <c r="S99" i="1"/>
  <c r="R99" i="1"/>
  <c r="S7" i="1"/>
  <c r="R7" i="1"/>
  <c r="S101" i="1"/>
  <c r="R101" i="1"/>
  <c r="S83" i="1"/>
  <c r="R83" i="1"/>
  <c r="S18" i="1"/>
  <c r="R18" i="1"/>
  <c r="R103" i="1"/>
  <c r="S103" i="1"/>
  <c r="S60" i="1"/>
  <c r="R60" i="1"/>
  <c r="R6" i="1"/>
  <c r="S6" i="1"/>
  <c r="S119" i="1"/>
  <c r="R119" i="1"/>
  <c r="R98" i="1"/>
  <c r="S98" i="1"/>
  <c r="R111" i="1"/>
  <c r="S111" i="1"/>
  <c r="R59" i="1"/>
  <c r="S59" i="1"/>
  <c r="S163" i="1"/>
  <c r="R163" i="1"/>
  <c r="R141" i="1"/>
  <c r="S141" i="1"/>
  <c r="S102" i="1"/>
  <c r="R102" i="1"/>
  <c r="R72" i="1"/>
  <c r="S72" i="1"/>
  <c r="R134" i="1"/>
  <c r="S134" i="1"/>
  <c r="S139" i="1"/>
  <c r="R139" i="1"/>
  <c r="S94" i="1"/>
  <c r="R94" i="1"/>
  <c r="R56" i="1"/>
  <c r="S56" i="1"/>
  <c r="S61" i="1"/>
  <c r="S13" i="1"/>
  <c r="S26" i="1"/>
  <c r="S54" i="1"/>
  <c r="R42" i="1"/>
  <c r="S45" i="1"/>
  <c r="R108" i="1"/>
  <c r="S109" i="1"/>
  <c r="S114" i="1"/>
  <c r="R123" i="1"/>
  <c r="S124" i="1"/>
  <c r="S136" i="1"/>
  <c r="R143" i="1"/>
  <c r="S144" i="1"/>
  <c r="S152" i="1"/>
  <c r="S158" i="1"/>
  <c r="R159" i="1"/>
  <c r="R3" i="1"/>
  <c r="S19" i="1"/>
  <c r="S63" i="1"/>
  <c r="R70" i="1"/>
  <c r="S77" i="1"/>
  <c r="R79" i="1"/>
  <c r="R100" i="1"/>
  <c r="S29" i="1"/>
  <c r="S40" i="1"/>
  <c r="S42" i="1"/>
  <c r="S46" i="1"/>
  <c r="R47" i="1"/>
  <c r="S75" i="1"/>
  <c r="R78" i="1"/>
  <c r="S85" i="1"/>
  <c r="S91" i="1"/>
  <c r="S108" i="1"/>
  <c r="S121" i="1"/>
  <c r="S123" i="1"/>
  <c r="S125" i="1"/>
  <c r="S143" i="1"/>
  <c r="R147" i="1"/>
  <c r="S112" i="1"/>
  <c r="S71" i="1"/>
  <c r="R112" i="1"/>
  <c r="S165" i="1"/>
  <c r="S113" i="1"/>
  <c r="S89" i="1"/>
  <c r="R89" i="1"/>
  <c r="S93" i="1"/>
  <c r="R71" i="1"/>
  <c r="S68" i="1"/>
  <c r="R68" i="1"/>
  <c r="S140" i="1"/>
  <c r="R144" i="1"/>
  <c r="R157" i="1"/>
  <c r="R8" i="1"/>
  <c r="R10" i="1"/>
  <c r="R13" i="1"/>
  <c r="R25" i="1"/>
  <c r="R28" i="1"/>
  <c r="R46" i="1"/>
  <c r="S47" i="1"/>
  <c r="R51" i="1"/>
  <c r="R61" i="1"/>
  <c r="R80" i="1"/>
  <c r="R95" i="1"/>
  <c r="S96" i="1"/>
  <c r="S100" i="1"/>
  <c r="R125" i="1"/>
  <c r="R129" i="1"/>
  <c r="S3" i="1"/>
  <c r="R15" i="1"/>
  <c r="R19" i="1"/>
  <c r="R26" i="1"/>
  <c r="S28" i="1"/>
  <c r="R30" i="1"/>
  <c r="S51" i="1"/>
  <c r="R63" i="1"/>
  <c r="R74" i="1"/>
  <c r="R75" i="1"/>
  <c r="R86" i="1"/>
  <c r="R105" i="1"/>
  <c r="R122" i="1"/>
  <c r="S129" i="1"/>
  <c r="R133" i="1"/>
  <c r="S147" i="1"/>
  <c r="R4" i="1"/>
  <c r="R29" i="1"/>
  <c r="S30" i="1"/>
  <c r="R40" i="1"/>
  <c r="R45" i="1"/>
  <c r="R54" i="1"/>
  <c r="R76" i="1"/>
  <c r="R77" i="1"/>
  <c r="S79" i="1"/>
  <c r="R85" i="1"/>
  <c r="S86" i="1"/>
  <c r="R91" i="1"/>
  <c r="R93" i="1"/>
  <c r="S105" i="1"/>
  <c r="R109" i="1"/>
  <c r="R113" i="1"/>
  <c r="R121" i="1"/>
  <c r="S122" i="1"/>
  <c r="R124" i="1"/>
  <c r="S133" i="1"/>
  <c r="R136" i="1"/>
  <c r="R140" i="1"/>
  <c r="R152" i="1"/>
  <c r="S157" i="1"/>
  <c r="S2" i="1"/>
  <c r="R2" i="1"/>
  <c r="S10" i="1"/>
  <c r="S15" i="1"/>
  <c r="S25" i="1"/>
  <c r="S70" i="1"/>
  <c r="S74" i="1"/>
  <c r="S76" i="1"/>
  <c r="S78" i="1"/>
  <c r="S80" i="1"/>
  <c r="S95" i="1"/>
  <c r="S159" i="1"/>
  <c r="S8" i="1"/>
  <c r="R96" i="1"/>
  <c r="R114" i="1"/>
  <c r="R158" i="1"/>
</calcChain>
</file>

<file path=xl/sharedStrings.xml><?xml version="1.0" encoding="utf-8"?>
<sst xmlns="http://schemas.openxmlformats.org/spreadsheetml/2006/main" count="1565" uniqueCount="239">
  <si>
    <t>TAFEL</t>
  </si>
  <si>
    <t>naam</t>
  </si>
  <si>
    <t>voornaam</t>
  </si>
  <si>
    <t xml:space="preserve"> naam</t>
  </si>
  <si>
    <t>totaal/8</t>
  </si>
  <si>
    <t>totaal/7</t>
  </si>
  <si>
    <t>beste</t>
  </si>
  <si>
    <t>tweede</t>
  </si>
  <si>
    <t>derde</t>
  </si>
  <si>
    <t>vierde</t>
  </si>
  <si>
    <t>vijfde</t>
  </si>
  <si>
    <t>zesde</t>
  </si>
  <si>
    <t>zevende</t>
  </si>
  <si>
    <t>achtste</t>
  </si>
  <si>
    <t>MINSTE</t>
  </si>
  <si>
    <t>JUUL</t>
  </si>
  <si>
    <t>AUGUSTIJNEN</t>
  </si>
  <si>
    <t>RUDY</t>
  </si>
  <si>
    <t>BAEB</t>
  </si>
  <si>
    <t>ROGER</t>
  </si>
  <si>
    <t>BEMUS</t>
  </si>
  <si>
    <t>SIMONNE</t>
  </si>
  <si>
    <t>BERGHMANS</t>
  </si>
  <si>
    <t>WILFRIED</t>
  </si>
  <si>
    <t>BOEHRINGER</t>
  </si>
  <si>
    <t>MARIE-THERESE</t>
  </si>
  <si>
    <t>BORREMANS</t>
  </si>
  <si>
    <t>WILLY</t>
  </si>
  <si>
    <t>BROES</t>
  </si>
  <si>
    <t>MARINA</t>
  </si>
  <si>
    <t>BULCKE</t>
  </si>
  <si>
    <t>PAUL</t>
  </si>
  <si>
    <t>CAES</t>
  </si>
  <si>
    <t>LEO</t>
  </si>
  <si>
    <t>CAVENS</t>
  </si>
  <si>
    <t>JEANINE</t>
  </si>
  <si>
    <t>CEULEMANS</t>
  </si>
  <si>
    <t>MAGDA</t>
  </si>
  <si>
    <t>CLAES</t>
  </si>
  <si>
    <t>CORNELIS</t>
  </si>
  <si>
    <t>FRANS</t>
  </si>
  <si>
    <t>GERARD</t>
  </si>
  <si>
    <t>DE BECKER</t>
  </si>
  <si>
    <t>EMIEL</t>
  </si>
  <si>
    <t>DE BIE</t>
  </si>
  <si>
    <t>ROSA</t>
  </si>
  <si>
    <t>DE COCK</t>
  </si>
  <si>
    <t>FRANCOIS</t>
  </si>
  <si>
    <t>DE COSTER</t>
  </si>
  <si>
    <t>JULIEN</t>
  </si>
  <si>
    <t>PATRICK</t>
  </si>
  <si>
    <t>PIETER-JAN</t>
  </si>
  <si>
    <t>RONNY</t>
  </si>
  <si>
    <t xml:space="preserve">DE CUYPER </t>
  </si>
  <si>
    <t>HILDA</t>
  </si>
  <si>
    <t>DE KEERSMAEKER</t>
  </si>
  <si>
    <t xml:space="preserve">DE PAEPE </t>
  </si>
  <si>
    <t>MARIE</t>
  </si>
  <si>
    <t xml:space="preserve">DE SMEDT </t>
  </si>
  <si>
    <t>JOS</t>
  </si>
  <si>
    <t>DE VOS</t>
  </si>
  <si>
    <t>ELODIE</t>
  </si>
  <si>
    <t xml:space="preserve">DE WACHTER </t>
  </si>
  <si>
    <t>JOSEFIEN</t>
  </si>
  <si>
    <t>DE WEERDT</t>
  </si>
  <si>
    <t>THEO</t>
  </si>
  <si>
    <t xml:space="preserve">DE WEYER </t>
  </si>
  <si>
    <t>MARCEL</t>
  </si>
  <si>
    <t xml:space="preserve">DE WINTER </t>
  </si>
  <si>
    <t>STAF</t>
  </si>
  <si>
    <t>DECLERCQ</t>
  </si>
  <si>
    <t>AUGUST</t>
  </si>
  <si>
    <t>DEVOS</t>
  </si>
  <si>
    <t>BART</t>
  </si>
  <si>
    <t>GUIDO</t>
  </si>
  <si>
    <t>RONNIE</t>
  </si>
  <si>
    <t>GEBRUERS</t>
  </si>
  <si>
    <t>LIEVIN</t>
  </si>
  <si>
    <t>GOOSSENS</t>
  </si>
  <si>
    <t>GORIS</t>
  </si>
  <si>
    <t>GOYVAERTS</t>
  </si>
  <si>
    <t>EDDY</t>
  </si>
  <si>
    <t>VICTOR</t>
  </si>
  <si>
    <t>HAEMELS</t>
  </si>
  <si>
    <t>JEAN</t>
  </si>
  <si>
    <t>HAEPERS</t>
  </si>
  <si>
    <t>JOHAN</t>
  </si>
  <si>
    <t>HELSEN</t>
  </si>
  <si>
    <t>ANDRE</t>
  </si>
  <si>
    <t>HENDRICKX</t>
  </si>
  <si>
    <t>HEREMANS</t>
  </si>
  <si>
    <t>KAREL</t>
  </si>
  <si>
    <t>HUYGH</t>
  </si>
  <si>
    <t>JANSSENS</t>
  </si>
  <si>
    <t>RUTRGER</t>
  </si>
  <si>
    <t xml:space="preserve">KEMPENAARS </t>
  </si>
  <si>
    <t>MARIA</t>
  </si>
  <si>
    <t>KESTENS</t>
  </si>
  <si>
    <t>ALFONS</t>
  </si>
  <si>
    <t>LAENEN</t>
  </si>
  <si>
    <t>Louis</t>
  </si>
  <si>
    <t>LEMBREGTS</t>
  </si>
  <si>
    <t>JAN</t>
  </si>
  <si>
    <t>LENS</t>
  </si>
  <si>
    <t>JOSE</t>
  </si>
  <si>
    <t xml:space="preserve">LENS </t>
  </si>
  <si>
    <t>JULIA</t>
  </si>
  <si>
    <t>LEONARD</t>
  </si>
  <si>
    <t>LIEKENS</t>
  </si>
  <si>
    <t>LUYTEN</t>
  </si>
  <si>
    <t>IRENE</t>
  </si>
  <si>
    <t>MARIEN</t>
  </si>
  <si>
    <t>MARIS</t>
  </si>
  <si>
    <t>LUCIEN</t>
  </si>
  <si>
    <t xml:space="preserve">MEULEMANS </t>
  </si>
  <si>
    <t>WILLEM</t>
  </si>
  <si>
    <t>MOLLEN</t>
  </si>
  <si>
    <t>ETIENNE</t>
  </si>
  <si>
    <t>OP DE BEECK</t>
  </si>
  <si>
    <t>TAMARA</t>
  </si>
  <si>
    <t xml:space="preserve">PLOEGAERTS </t>
  </si>
  <si>
    <t>RIJMENAMS</t>
  </si>
  <si>
    <t>RUYMAEKERS</t>
  </si>
  <si>
    <t>SCHOOVAERTS</t>
  </si>
  <si>
    <t>NICO</t>
  </si>
  <si>
    <t>SCHOTTE</t>
  </si>
  <si>
    <t>ANNE</t>
  </si>
  <si>
    <t>SEGERS</t>
  </si>
  <si>
    <t>ALAIN</t>
  </si>
  <si>
    <t>SERNEELS</t>
  </si>
  <si>
    <t>EDUARD</t>
  </si>
  <si>
    <t>SLEGERS</t>
  </si>
  <si>
    <t>GILBERT</t>
  </si>
  <si>
    <t>STOUTEN</t>
  </si>
  <si>
    <t>JULIANA</t>
  </si>
  <si>
    <t>SWINKELS</t>
  </si>
  <si>
    <t>JOHNNY</t>
  </si>
  <si>
    <t>THYS</t>
  </si>
  <si>
    <t>RUDI</t>
  </si>
  <si>
    <t>TIMMERMANS</t>
  </si>
  <si>
    <t>LINDA</t>
  </si>
  <si>
    <t xml:space="preserve">TORFS </t>
  </si>
  <si>
    <t xml:space="preserve">LUC </t>
  </si>
  <si>
    <t>TRUYTS</t>
  </si>
  <si>
    <t>DIRK</t>
  </si>
  <si>
    <t>VAN AVONDT</t>
  </si>
  <si>
    <t>GEERT</t>
  </si>
  <si>
    <t xml:space="preserve">VAN DEN ACKER </t>
  </si>
  <si>
    <t>VAN DEN BOSCHE</t>
  </si>
  <si>
    <t>PAULMYRE</t>
  </si>
  <si>
    <t>VAN DEN BROECK</t>
  </si>
  <si>
    <t>MARC</t>
  </si>
  <si>
    <t>VAN DEN EYNDE</t>
  </si>
  <si>
    <t>TOM</t>
  </si>
  <si>
    <t>VAN DEN ZEGEL</t>
  </si>
  <si>
    <t>VAN DER MOSEN</t>
  </si>
  <si>
    <t>VERA</t>
  </si>
  <si>
    <t xml:space="preserve">VAN DER VEKEN </t>
  </si>
  <si>
    <t>ALEX</t>
  </si>
  <si>
    <t>VAN ELSEN</t>
  </si>
  <si>
    <t>VAN HIEL</t>
  </si>
  <si>
    <t>VAN HOOF</t>
  </si>
  <si>
    <t>HEDWIG</t>
  </si>
  <si>
    <t xml:space="preserve">VAN HOOF </t>
  </si>
  <si>
    <t>VAN HOUTVINCK</t>
  </si>
  <si>
    <t>VAN HOVE</t>
  </si>
  <si>
    <t>VAN LEERBERGEN</t>
  </si>
  <si>
    <t>VAN LOO</t>
  </si>
  <si>
    <t>VAN LOOY</t>
  </si>
  <si>
    <t>VAN PEE</t>
  </si>
  <si>
    <t>VANDENBERGHE</t>
  </si>
  <si>
    <t>ARIANE</t>
  </si>
  <si>
    <t>LIEVEN</t>
  </si>
  <si>
    <t>VELTMANS</t>
  </si>
  <si>
    <t xml:space="preserve">VERELST </t>
  </si>
  <si>
    <t>VERHOEVEN</t>
  </si>
  <si>
    <t>FELIX</t>
  </si>
  <si>
    <t>VERMEULEN</t>
  </si>
  <si>
    <t>HUGO</t>
  </si>
  <si>
    <t>VERSCHOREN</t>
  </si>
  <si>
    <t>NICOLE</t>
  </si>
  <si>
    <t>VERZWIJVELT</t>
  </si>
  <si>
    <t>YVES</t>
  </si>
  <si>
    <t>VRANCKEN</t>
  </si>
  <si>
    <t>FERNAND</t>
  </si>
  <si>
    <t>WINTERS</t>
  </si>
  <si>
    <t>KRIS</t>
  </si>
  <si>
    <t>WOUTERS</t>
  </si>
  <si>
    <t>GUY</t>
  </si>
  <si>
    <t>MIL</t>
  </si>
  <si>
    <t>SONJA</t>
  </si>
  <si>
    <t>DEHAES</t>
  </si>
  <si>
    <t>IWENS</t>
  </si>
  <si>
    <t>GASTON</t>
  </si>
  <si>
    <t>MARK</t>
  </si>
  <si>
    <t>JACOPS</t>
  </si>
  <si>
    <t>MORTIR</t>
  </si>
  <si>
    <t>FRANK</t>
  </si>
  <si>
    <t>RACHEL</t>
  </si>
  <si>
    <t xml:space="preserve"> </t>
  </si>
  <si>
    <t>GERT</t>
  </si>
  <si>
    <t>GYSEMANS</t>
  </si>
  <si>
    <t>VAN HALEWYN</t>
  </si>
  <si>
    <t>MIEKE</t>
  </si>
  <si>
    <t>FRANSEN</t>
  </si>
  <si>
    <t>AERTS</t>
  </si>
  <si>
    <t>RENE</t>
  </si>
  <si>
    <t>VAN DER AUWERA</t>
  </si>
  <si>
    <t>JEF</t>
  </si>
  <si>
    <t>VLEUGELS</t>
  </si>
  <si>
    <t>D'HERTOG</t>
  </si>
  <si>
    <t>HILDE</t>
  </si>
  <si>
    <t>GEEROMS</t>
  </si>
  <si>
    <t>STEENMANS</t>
  </si>
  <si>
    <t>ROBBY</t>
  </si>
  <si>
    <t>VAN ROMPAEY</t>
  </si>
  <si>
    <t>MORTIER</t>
  </si>
  <si>
    <t>MARIJKE</t>
  </si>
  <si>
    <t>C</t>
  </si>
  <si>
    <t xml:space="preserve">DE ROY </t>
  </si>
  <si>
    <t>STEURS</t>
  </si>
  <si>
    <t>JOHN</t>
  </si>
  <si>
    <t>COECKELBERGH</t>
  </si>
  <si>
    <t>MAGRIET</t>
  </si>
  <si>
    <t>VITAL</t>
  </si>
  <si>
    <t>NESTOR</t>
  </si>
  <si>
    <t>DE VOCHT</t>
  </si>
  <si>
    <t>KEVIN</t>
  </si>
  <si>
    <t>THEYMANS</t>
  </si>
  <si>
    <t>ROBERT</t>
  </si>
  <si>
    <t>HEYLIGHEN</t>
  </si>
  <si>
    <t>WALTER</t>
  </si>
  <si>
    <t>plaats</t>
  </si>
  <si>
    <t>DELAFORTRIE</t>
  </si>
  <si>
    <t>gemiddelde</t>
  </si>
  <si>
    <t>WILDERJANS</t>
  </si>
  <si>
    <t>VAN HECKE</t>
  </si>
  <si>
    <t>LUK</t>
  </si>
  <si>
    <t>VAN DE VELDE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</si>
</sst>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quotePrefix="1" applyNumberFormat="1" applyFont="1" applyFill="1" applyBorder="1"/>
    <xf numFmtId="0" fontId="1" fillId="0" borderId="1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1" fillId="0" borderId="2" xfId="0" applyFont="1" applyFill="1" applyBorder="1"/>
    <xf numFmtId="0" fontId="0" fillId="0" borderId="1" xfId="0" applyBorder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76"/>
  <sheetViews>
    <sheetView topLeftCell="N131" workbookViewId="0">
      <selection activeCell="B1" sqref="B1:AB165"/>
    </sheetView>
  </sheetViews>
  <sheetFormatPr defaultColWidth="13.28515625" defaultRowHeight="15.75" x14ac:dyDescent="0.25"/>
  <cols>
    <col min="1" max="1" width="13.28515625" style="5"/>
    <col min="2" max="2" width="23.140625" style="5" bestFit="1" customWidth="1"/>
    <col min="3" max="3" width="20" style="5" bestFit="1" customWidth="1"/>
    <col min="4" max="13" width="13.28515625" style="5"/>
    <col min="14" max="14" width="4.28515625" style="5" customWidth="1"/>
    <col min="15" max="15" width="10.85546875" style="5" bestFit="1" customWidth="1"/>
    <col min="16" max="16" width="23.140625" style="5" bestFit="1" customWidth="1"/>
    <col min="17" max="17" width="20" style="5" bestFit="1" customWidth="1"/>
    <col min="18" max="16384" width="13.28515625" style="5"/>
  </cols>
  <sheetData>
    <row r="1" spans="1:28" x14ac:dyDescent="0.25">
      <c r="A1" s="2" t="s">
        <v>0</v>
      </c>
      <c r="B1" s="2" t="s">
        <v>1</v>
      </c>
      <c r="C1" s="2" t="s">
        <v>2</v>
      </c>
      <c r="D1" s="1">
        <v>43378</v>
      </c>
      <c r="E1" s="1">
        <v>43757</v>
      </c>
      <c r="F1" s="1">
        <v>43406</v>
      </c>
      <c r="G1" s="1">
        <v>43427</v>
      </c>
      <c r="H1" s="1">
        <v>43448</v>
      </c>
      <c r="I1" s="3">
        <v>43469</v>
      </c>
      <c r="J1" s="1">
        <v>43490</v>
      </c>
      <c r="K1" s="1">
        <v>43504</v>
      </c>
      <c r="L1" s="1">
        <v>43525</v>
      </c>
      <c r="M1" s="1">
        <v>43546</v>
      </c>
      <c r="N1" s="2"/>
      <c r="O1" s="2" t="s">
        <v>218</v>
      </c>
      <c r="P1" s="2" t="s">
        <v>3</v>
      </c>
      <c r="Q1" s="2" t="s">
        <v>2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</row>
    <row r="2" spans="1:28" hidden="1" x14ac:dyDescent="0.25">
      <c r="A2" s="2">
        <v>1</v>
      </c>
      <c r="B2" s="2" t="s">
        <v>205</v>
      </c>
      <c r="C2" s="2" t="s">
        <v>206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/>
      <c r="O2" s="2">
        <f t="shared" ref="O2:O38" si="0">SUM(IF(E2&gt;0,1,0)+IF(H2,1,0) +IF(I2,1,0)+IF(J2,1,0)+IF(K2,1,0)+IF(L2,1,0)+IF(M2,1,0)+IF(D2,1,0)+IF(F2,1,0)+IF(G2,1,0))</f>
        <v>0</v>
      </c>
      <c r="P2" s="2" t="str">
        <f t="shared" ref="P2:P38" si="1">B2</f>
        <v>AERTS</v>
      </c>
      <c r="Q2" s="2" t="str">
        <f t="shared" ref="Q2:Q38" si="2">C2</f>
        <v>RENE</v>
      </c>
      <c r="R2" s="2">
        <f t="shared" ref="R2:R44" si="3">SUM(T2:AA2)</f>
        <v>0</v>
      </c>
      <c r="S2" s="2">
        <f>SUM(T2:X2)</f>
        <v>0</v>
      </c>
      <c r="T2" s="2">
        <f t="shared" ref="T2:T38" si="4">LARGE($D2:$N2,1)</f>
        <v>0</v>
      </c>
      <c r="U2" s="2">
        <f t="shared" ref="U2:U38" si="5">LARGE($D2:$N2,2)</f>
        <v>0</v>
      </c>
      <c r="V2" s="2">
        <f t="shared" ref="V2:V38" si="6">LARGE($D2:$N2,3)</f>
        <v>0</v>
      </c>
      <c r="W2" s="2">
        <f t="shared" ref="W2:W38" si="7">LARGE($D2:$N2,4)</f>
        <v>0</v>
      </c>
      <c r="X2" s="2">
        <f t="shared" ref="X2:X38" si="8">LARGE($D2:$N2,5)</f>
        <v>0</v>
      </c>
      <c r="Y2" s="2">
        <f t="shared" ref="Y2:Y38" si="9">LARGE($D2:$N2,6)</f>
        <v>0</v>
      </c>
      <c r="Z2" s="2">
        <f t="shared" ref="Z2:Z38" si="10">LARGE($D2:$N2,7)</f>
        <v>0</v>
      </c>
      <c r="AA2" s="2">
        <f t="shared" ref="AA2:AA38" si="11">LARGE($D2:$N2,8)</f>
        <v>0</v>
      </c>
      <c r="AB2" s="2">
        <f t="shared" ref="AB2:AB38" si="12">SMALL($D2:$N2,1)</f>
        <v>0</v>
      </c>
    </row>
    <row r="3" spans="1:28" hidden="1" x14ac:dyDescent="0.25">
      <c r="A3" s="2">
        <v>1</v>
      </c>
      <c r="B3" s="2" t="s">
        <v>16</v>
      </c>
      <c r="C3" s="2" t="s">
        <v>17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/>
      <c r="O3" s="2">
        <f t="shared" si="0"/>
        <v>0</v>
      </c>
      <c r="P3" s="2" t="str">
        <f t="shared" si="1"/>
        <v>AUGUSTIJNEN</v>
      </c>
      <c r="Q3" s="2" t="str">
        <f t="shared" si="2"/>
        <v>RUDY</v>
      </c>
      <c r="R3" s="2">
        <f t="shared" si="3"/>
        <v>0</v>
      </c>
      <c r="S3" s="2">
        <f>SUM(T3:Z3)</f>
        <v>0</v>
      </c>
      <c r="T3" s="2">
        <f t="shared" si="4"/>
        <v>0</v>
      </c>
      <c r="U3" s="2">
        <f t="shared" si="5"/>
        <v>0</v>
      </c>
      <c r="V3" s="2">
        <f t="shared" si="6"/>
        <v>0</v>
      </c>
      <c r="W3" s="2">
        <f t="shared" si="7"/>
        <v>0</v>
      </c>
      <c r="X3" s="2">
        <f t="shared" si="8"/>
        <v>0</v>
      </c>
      <c r="Y3" s="2">
        <f t="shared" si="9"/>
        <v>0</v>
      </c>
      <c r="Z3" s="2">
        <f t="shared" si="10"/>
        <v>0</v>
      </c>
      <c r="AA3" s="2">
        <f t="shared" si="11"/>
        <v>0</v>
      </c>
      <c r="AB3" s="2">
        <f t="shared" si="12"/>
        <v>0</v>
      </c>
    </row>
    <row r="4" spans="1:28" x14ac:dyDescent="0.25">
      <c r="A4" s="2">
        <v>1</v>
      </c>
      <c r="B4" s="2" t="s">
        <v>18</v>
      </c>
      <c r="C4" s="2" t="s">
        <v>19</v>
      </c>
      <c r="D4" s="2">
        <v>93</v>
      </c>
      <c r="E4" s="2">
        <v>91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/>
      <c r="O4" s="2">
        <f t="shared" si="0"/>
        <v>2</v>
      </c>
      <c r="P4" s="2" t="str">
        <f t="shared" si="1"/>
        <v>BAEB</v>
      </c>
      <c r="Q4" s="2" t="str">
        <f t="shared" si="2"/>
        <v>ROGER</v>
      </c>
      <c r="R4" s="2">
        <f t="shared" si="3"/>
        <v>184</v>
      </c>
      <c r="S4" s="2">
        <f t="shared" ref="S4:S7" si="13">SUM(T4:Z4)</f>
        <v>184</v>
      </c>
      <c r="T4" s="2">
        <f t="shared" si="4"/>
        <v>93</v>
      </c>
      <c r="U4" s="2">
        <f t="shared" si="5"/>
        <v>91</v>
      </c>
      <c r="V4" s="2">
        <f t="shared" si="6"/>
        <v>0</v>
      </c>
      <c r="W4" s="2">
        <f t="shared" si="7"/>
        <v>0</v>
      </c>
      <c r="X4" s="2">
        <f t="shared" si="8"/>
        <v>0</v>
      </c>
      <c r="Y4" s="2">
        <f t="shared" si="9"/>
        <v>0</v>
      </c>
      <c r="Z4" s="2">
        <f t="shared" si="10"/>
        <v>0</v>
      </c>
      <c r="AA4" s="2">
        <f t="shared" si="11"/>
        <v>0</v>
      </c>
      <c r="AB4" s="2">
        <f t="shared" si="12"/>
        <v>0</v>
      </c>
    </row>
    <row r="5" spans="1:28" x14ac:dyDescent="0.25">
      <c r="A5" s="2">
        <v>1</v>
      </c>
      <c r="B5" s="2" t="s">
        <v>20</v>
      </c>
      <c r="C5" s="2" t="s">
        <v>21</v>
      </c>
      <c r="D5" s="2">
        <v>84</v>
      </c>
      <c r="E5" s="2">
        <v>85</v>
      </c>
      <c r="F5" s="2">
        <v>88</v>
      </c>
      <c r="G5" s="2">
        <v>89</v>
      </c>
      <c r="H5" s="2">
        <v>107</v>
      </c>
      <c r="I5" s="2">
        <v>86</v>
      </c>
      <c r="J5" s="2">
        <v>125</v>
      </c>
      <c r="K5" s="2">
        <v>0</v>
      </c>
      <c r="L5" s="2">
        <v>105</v>
      </c>
      <c r="M5" s="2">
        <v>104</v>
      </c>
      <c r="N5" s="2">
        <v>0</v>
      </c>
      <c r="O5" s="2">
        <f t="shared" si="0"/>
        <v>9</v>
      </c>
      <c r="P5" s="2" t="str">
        <f t="shared" si="1"/>
        <v>BEMUS</v>
      </c>
      <c r="Q5" s="2" t="str">
        <f t="shared" si="2"/>
        <v>SIMONNE</v>
      </c>
      <c r="R5" s="2">
        <f t="shared" si="3"/>
        <v>789</v>
      </c>
      <c r="S5" s="2">
        <f t="shared" si="13"/>
        <v>704</v>
      </c>
      <c r="T5" s="2">
        <f t="shared" si="4"/>
        <v>125</v>
      </c>
      <c r="U5" s="2">
        <f t="shared" si="5"/>
        <v>107</v>
      </c>
      <c r="V5" s="2">
        <f t="shared" si="6"/>
        <v>105</v>
      </c>
      <c r="W5" s="2">
        <f t="shared" si="7"/>
        <v>104</v>
      </c>
      <c r="X5" s="2">
        <f t="shared" si="8"/>
        <v>89</v>
      </c>
      <c r="Y5" s="2">
        <f t="shared" si="9"/>
        <v>88</v>
      </c>
      <c r="Z5" s="2">
        <f t="shared" si="10"/>
        <v>86</v>
      </c>
      <c r="AA5" s="2">
        <f t="shared" si="11"/>
        <v>85</v>
      </c>
      <c r="AB5" s="2">
        <f t="shared" si="12"/>
        <v>0</v>
      </c>
    </row>
    <row r="6" spans="1:28" x14ac:dyDescent="0.25">
      <c r="A6" s="2">
        <v>1</v>
      </c>
      <c r="B6" s="2" t="s">
        <v>22</v>
      </c>
      <c r="C6" s="2" t="s">
        <v>23</v>
      </c>
      <c r="D6" s="2">
        <v>104</v>
      </c>
      <c r="E6" s="7">
        <v>91</v>
      </c>
      <c r="F6" s="2">
        <v>110</v>
      </c>
      <c r="G6" s="2">
        <v>112</v>
      </c>
      <c r="H6" s="2">
        <v>106</v>
      </c>
      <c r="I6" s="2">
        <v>92</v>
      </c>
      <c r="J6" s="2">
        <v>91</v>
      </c>
      <c r="K6" s="2">
        <v>105</v>
      </c>
      <c r="L6" s="2">
        <v>100</v>
      </c>
      <c r="M6" s="2">
        <v>90</v>
      </c>
      <c r="N6" s="2"/>
      <c r="O6" s="2">
        <f t="shared" si="0"/>
        <v>10</v>
      </c>
      <c r="P6" s="2" t="str">
        <f t="shared" si="1"/>
        <v>BERGHMANS</v>
      </c>
      <c r="Q6" s="2" t="str">
        <f t="shared" si="2"/>
        <v>WILFRIED</v>
      </c>
      <c r="R6" s="2">
        <f t="shared" si="3"/>
        <v>820</v>
      </c>
      <c r="S6" s="2">
        <f t="shared" si="13"/>
        <v>729</v>
      </c>
      <c r="T6" s="2">
        <f t="shared" si="4"/>
        <v>112</v>
      </c>
      <c r="U6" s="2">
        <f t="shared" si="5"/>
        <v>110</v>
      </c>
      <c r="V6" s="2">
        <f t="shared" si="6"/>
        <v>106</v>
      </c>
      <c r="W6" s="2">
        <f t="shared" si="7"/>
        <v>105</v>
      </c>
      <c r="X6" s="2">
        <f t="shared" si="8"/>
        <v>104</v>
      </c>
      <c r="Y6" s="2">
        <f t="shared" si="9"/>
        <v>100</v>
      </c>
      <c r="Z6" s="2">
        <f t="shared" si="10"/>
        <v>92</v>
      </c>
      <c r="AA6" s="2">
        <f t="shared" si="11"/>
        <v>91</v>
      </c>
      <c r="AB6" s="2">
        <f t="shared" si="12"/>
        <v>90</v>
      </c>
    </row>
    <row r="7" spans="1:28" x14ac:dyDescent="0.25">
      <c r="A7" s="2">
        <v>1</v>
      </c>
      <c r="B7" s="2" t="s">
        <v>24</v>
      </c>
      <c r="C7" s="4" t="s">
        <v>25</v>
      </c>
      <c r="D7" s="2">
        <v>94</v>
      </c>
      <c r="E7" s="2">
        <v>97</v>
      </c>
      <c r="F7" s="2">
        <v>124</v>
      </c>
      <c r="G7" s="2">
        <v>91</v>
      </c>
      <c r="H7" s="2">
        <v>97</v>
      </c>
      <c r="I7" s="2">
        <v>108</v>
      </c>
      <c r="J7" s="2">
        <v>100</v>
      </c>
      <c r="K7" s="2">
        <v>103</v>
      </c>
      <c r="L7" s="2">
        <v>107</v>
      </c>
      <c r="M7" s="2">
        <v>103</v>
      </c>
      <c r="N7" s="2"/>
      <c r="O7" s="2">
        <f t="shared" si="0"/>
        <v>10</v>
      </c>
      <c r="P7" s="2" t="str">
        <f t="shared" si="1"/>
        <v>BOEHRINGER</v>
      </c>
      <c r="Q7" s="2" t="str">
        <f t="shared" si="2"/>
        <v>MARIE-THERESE</v>
      </c>
      <c r="R7" s="2">
        <f t="shared" si="3"/>
        <v>839</v>
      </c>
      <c r="S7" s="2">
        <f t="shared" si="13"/>
        <v>742</v>
      </c>
      <c r="T7" s="2">
        <f t="shared" si="4"/>
        <v>124</v>
      </c>
      <c r="U7" s="2">
        <f t="shared" si="5"/>
        <v>108</v>
      </c>
      <c r="V7" s="2">
        <f t="shared" si="6"/>
        <v>107</v>
      </c>
      <c r="W7" s="2">
        <f t="shared" si="7"/>
        <v>103</v>
      </c>
      <c r="X7" s="2">
        <f t="shared" si="8"/>
        <v>103</v>
      </c>
      <c r="Y7" s="2">
        <f t="shared" si="9"/>
        <v>100</v>
      </c>
      <c r="Z7" s="2">
        <f t="shared" si="10"/>
        <v>97</v>
      </c>
      <c r="AA7" s="2">
        <f t="shared" si="11"/>
        <v>97</v>
      </c>
      <c r="AB7" s="2">
        <f t="shared" si="12"/>
        <v>91</v>
      </c>
    </row>
    <row r="8" spans="1:28" hidden="1" x14ac:dyDescent="0.25">
      <c r="A8" s="2">
        <v>1</v>
      </c>
      <c r="B8" s="2" t="s">
        <v>26</v>
      </c>
      <c r="C8" s="2" t="s">
        <v>27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  <c r="O8" s="2">
        <f t="shared" si="0"/>
        <v>0</v>
      </c>
      <c r="P8" s="2" t="str">
        <f t="shared" si="1"/>
        <v>BORREMANS</v>
      </c>
      <c r="Q8" s="2" t="str">
        <f t="shared" si="2"/>
        <v>WILLY</v>
      </c>
      <c r="R8" s="2">
        <f t="shared" si="3"/>
        <v>0</v>
      </c>
      <c r="S8" s="2">
        <f>SUM(T8:X8)</f>
        <v>0</v>
      </c>
      <c r="T8" s="2">
        <f t="shared" si="4"/>
        <v>0</v>
      </c>
      <c r="U8" s="2">
        <f t="shared" si="5"/>
        <v>0</v>
      </c>
      <c r="V8" s="2">
        <f t="shared" si="6"/>
        <v>0</v>
      </c>
      <c r="W8" s="2">
        <f t="shared" si="7"/>
        <v>0</v>
      </c>
      <c r="X8" s="2">
        <f t="shared" si="8"/>
        <v>0</v>
      </c>
      <c r="Y8" s="2">
        <f t="shared" si="9"/>
        <v>0</v>
      </c>
      <c r="Z8" s="2">
        <f t="shared" si="10"/>
        <v>0</v>
      </c>
      <c r="AA8" s="2">
        <f t="shared" si="11"/>
        <v>0</v>
      </c>
      <c r="AB8" s="2">
        <f t="shared" si="12"/>
        <v>0</v>
      </c>
    </row>
    <row r="9" spans="1:28" x14ac:dyDescent="0.25">
      <c r="A9" s="2">
        <v>1</v>
      </c>
      <c r="B9" s="2" t="s">
        <v>28</v>
      </c>
      <c r="C9" s="2" t="s">
        <v>29</v>
      </c>
      <c r="D9" s="2">
        <v>127</v>
      </c>
      <c r="E9" s="2">
        <v>99</v>
      </c>
      <c r="F9" s="2">
        <v>121</v>
      </c>
      <c r="G9" s="2">
        <v>109</v>
      </c>
      <c r="H9" s="2">
        <v>94</v>
      </c>
      <c r="I9" s="2">
        <v>94</v>
      </c>
      <c r="J9" s="2">
        <v>107</v>
      </c>
      <c r="K9" s="2">
        <v>108</v>
      </c>
      <c r="L9" s="2">
        <v>92</v>
      </c>
      <c r="M9" s="2">
        <v>95</v>
      </c>
      <c r="N9" s="2"/>
      <c r="O9" s="2">
        <f t="shared" si="0"/>
        <v>10</v>
      </c>
      <c r="P9" s="2" t="str">
        <f t="shared" si="1"/>
        <v>BROES</v>
      </c>
      <c r="Q9" s="2" t="str">
        <f t="shared" si="2"/>
        <v>MARINA</v>
      </c>
      <c r="R9" s="2">
        <f t="shared" si="3"/>
        <v>860</v>
      </c>
      <c r="S9" s="2">
        <f>SUM(T9:Z9)</f>
        <v>766</v>
      </c>
      <c r="T9" s="2">
        <f t="shared" si="4"/>
        <v>127</v>
      </c>
      <c r="U9" s="2">
        <f t="shared" si="5"/>
        <v>121</v>
      </c>
      <c r="V9" s="2">
        <f t="shared" si="6"/>
        <v>109</v>
      </c>
      <c r="W9" s="2">
        <f t="shared" si="7"/>
        <v>108</v>
      </c>
      <c r="X9" s="2">
        <f t="shared" si="8"/>
        <v>107</v>
      </c>
      <c r="Y9" s="2">
        <f t="shared" si="9"/>
        <v>99</v>
      </c>
      <c r="Z9" s="2">
        <f t="shared" si="10"/>
        <v>95</v>
      </c>
      <c r="AA9" s="2">
        <f t="shared" si="11"/>
        <v>94</v>
      </c>
      <c r="AB9" s="2">
        <f t="shared" si="12"/>
        <v>92</v>
      </c>
    </row>
    <row r="10" spans="1:28" hidden="1" x14ac:dyDescent="0.25">
      <c r="A10" s="2">
        <v>1</v>
      </c>
      <c r="B10" s="2" t="s">
        <v>30</v>
      </c>
      <c r="C10" s="2" t="s">
        <v>31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/>
      <c r="O10" s="2">
        <f t="shared" si="0"/>
        <v>0</v>
      </c>
      <c r="P10" s="2" t="str">
        <f t="shared" si="1"/>
        <v>BULCKE</v>
      </c>
      <c r="Q10" s="2" t="str">
        <f t="shared" si="2"/>
        <v>PAUL</v>
      </c>
      <c r="R10" s="2">
        <f t="shared" si="3"/>
        <v>0</v>
      </c>
      <c r="S10" s="2">
        <f>SUM(T10:Z10)</f>
        <v>0</v>
      </c>
      <c r="T10" s="2">
        <f t="shared" si="4"/>
        <v>0</v>
      </c>
      <c r="U10" s="2">
        <f t="shared" si="5"/>
        <v>0</v>
      </c>
      <c r="V10" s="2">
        <f t="shared" si="6"/>
        <v>0</v>
      </c>
      <c r="W10" s="2">
        <f t="shared" si="7"/>
        <v>0</v>
      </c>
      <c r="X10" s="2">
        <f t="shared" si="8"/>
        <v>0</v>
      </c>
      <c r="Y10" s="2">
        <f t="shared" si="9"/>
        <v>0</v>
      </c>
      <c r="Z10" s="2">
        <f t="shared" si="10"/>
        <v>0</v>
      </c>
      <c r="AA10" s="2">
        <f t="shared" si="11"/>
        <v>0</v>
      </c>
      <c r="AB10" s="2">
        <f t="shared" si="12"/>
        <v>0</v>
      </c>
    </row>
    <row r="11" spans="1:28" x14ac:dyDescent="0.25">
      <c r="A11" s="2">
        <v>1</v>
      </c>
      <c r="B11" s="2" t="s">
        <v>32</v>
      </c>
      <c r="C11" s="2" t="s">
        <v>33</v>
      </c>
      <c r="D11" s="2">
        <v>123</v>
      </c>
      <c r="E11" s="2">
        <v>94</v>
      </c>
      <c r="F11" s="2">
        <v>111</v>
      </c>
      <c r="G11" s="2">
        <v>102</v>
      </c>
      <c r="H11" s="2">
        <v>102</v>
      </c>
      <c r="I11" s="2">
        <v>130</v>
      </c>
      <c r="J11" s="2">
        <v>92</v>
      </c>
      <c r="K11" s="7">
        <v>84</v>
      </c>
      <c r="L11" s="2">
        <v>100</v>
      </c>
      <c r="M11" s="2">
        <v>97</v>
      </c>
      <c r="N11" s="2"/>
      <c r="O11" s="2">
        <f t="shared" si="0"/>
        <v>10</v>
      </c>
      <c r="P11" s="2" t="str">
        <f t="shared" si="1"/>
        <v>CAES</v>
      </c>
      <c r="Q11" s="2" t="str">
        <f t="shared" si="2"/>
        <v>LEO</v>
      </c>
      <c r="R11" s="2">
        <f t="shared" si="3"/>
        <v>859</v>
      </c>
      <c r="S11" s="2">
        <f t="shared" ref="S11:S12" si="14">SUM(T11:Z11)</f>
        <v>765</v>
      </c>
      <c r="T11" s="2">
        <f t="shared" si="4"/>
        <v>130</v>
      </c>
      <c r="U11" s="2">
        <f t="shared" si="5"/>
        <v>123</v>
      </c>
      <c r="V11" s="2">
        <f t="shared" si="6"/>
        <v>111</v>
      </c>
      <c r="W11" s="2">
        <f t="shared" si="7"/>
        <v>102</v>
      </c>
      <c r="X11" s="2">
        <f t="shared" si="8"/>
        <v>102</v>
      </c>
      <c r="Y11" s="2">
        <f t="shared" si="9"/>
        <v>100</v>
      </c>
      <c r="Z11" s="2">
        <f t="shared" si="10"/>
        <v>97</v>
      </c>
      <c r="AA11" s="2">
        <f t="shared" si="11"/>
        <v>94</v>
      </c>
      <c r="AB11" s="2">
        <f t="shared" si="12"/>
        <v>84</v>
      </c>
    </row>
    <row r="12" spans="1:28" x14ac:dyDescent="0.25">
      <c r="A12" s="2">
        <v>1</v>
      </c>
      <c r="B12" s="2" t="s">
        <v>34</v>
      </c>
      <c r="C12" s="2" t="s">
        <v>35</v>
      </c>
      <c r="D12" s="2">
        <v>104</v>
      </c>
      <c r="E12" s="2">
        <v>107</v>
      </c>
      <c r="F12" s="2">
        <v>118</v>
      </c>
      <c r="G12" s="2">
        <v>96</v>
      </c>
      <c r="H12" s="7">
        <v>110</v>
      </c>
      <c r="I12" s="2">
        <v>83</v>
      </c>
      <c r="J12" s="2">
        <v>102</v>
      </c>
      <c r="K12" s="7">
        <v>84</v>
      </c>
      <c r="L12" s="2">
        <v>108</v>
      </c>
      <c r="M12" s="2">
        <v>94</v>
      </c>
      <c r="N12" s="2">
        <v>0</v>
      </c>
      <c r="O12" s="2">
        <f t="shared" si="0"/>
        <v>10</v>
      </c>
      <c r="P12" s="2" t="str">
        <f t="shared" si="1"/>
        <v>CAVENS</v>
      </c>
      <c r="Q12" s="2" t="str">
        <f t="shared" si="2"/>
        <v>JEANINE</v>
      </c>
      <c r="R12" s="2">
        <f t="shared" si="3"/>
        <v>839</v>
      </c>
      <c r="S12" s="2">
        <f t="shared" si="14"/>
        <v>745</v>
      </c>
      <c r="T12" s="2">
        <f t="shared" si="4"/>
        <v>118</v>
      </c>
      <c r="U12" s="2">
        <f t="shared" si="5"/>
        <v>110</v>
      </c>
      <c r="V12" s="2">
        <f t="shared" si="6"/>
        <v>108</v>
      </c>
      <c r="W12" s="2">
        <f t="shared" si="7"/>
        <v>107</v>
      </c>
      <c r="X12" s="2">
        <f t="shared" si="8"/>
        <v>104</v>
      </c>
      <c r="Y12" s="2">
        <f t="shared" si="9"/>
        <v>102</v>
      </c>
      <c r="Z12" s="2">
        <f t="shared" si="10"/>
        <v>96</v>
      </c>
      <c r="AA12" s="2">
        <f t="shared" si="11"/>
        <v>94</v>
      </c>
      <c r="AB12" s="2">
        <f t="shared" si="12"/>
        <v>0</v>
      </c>
    </row>
    <row r="13" spans="1:28" hidden="1" x14ac:dyDescent="0.25">
      <c r="A13" s="2">
        <v>1</v>
      </c>
      <c r="B13" s="2" t="s">
        <v>36</v>
      </c>
      <c r="C13" s="2" t="s">
        <v>193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/>
      <c r="O13" s="2">
        <f t="shared" si="0"/>
        <v>0</v>
      </c>
      <c r="P13" s="2" t="str">
        <f t="shared" si="1"/>
        <v>CEULEMANS</v>
      </c>
      <c r="Q13" s="2" t="str">
        <f t="shared" si="2"/>
        <v>GASTON</v>
      </c>
      <c r="R13" s="2">
        <f t="shared" si="3"/>
        <v>0</v>
      </c>
      <c r="S13" s="2">
        <f>SUM(T13:Z13)</f>
        <v>0</v>
      </c>
      <c r="T13" s="2">
        <f t="shared" si="4"/>
        <v>0</v>
      </c>
      <c r="U13" s="2">
        <f t="shared" si="5"/>
        <v>0</v>
      </c>
      <c r="V13" s="2">
        <f t="shared" si="6"/>
        <v>0</v>
      </c>
      <c r="W13" s="2">
        <f t="shared" si="7"/>
        <v>0</v>
      </c>
      <c r="X13" s="2">
        <f t="shared" si="8"/>
        <v>0</v>
      </c>
      <c r="Y13" s="2">
        <f t="shared" si="9"/>
        <v>0</v>
      </c>
      <c r="Z13" s="2">
        <f t="shared" si="10"/>
        <v>0</v>
      </c>
      <c r="AA13" s="2">
        <f t="shared" si="11"/>
        <v>0</v>
      </c>
      <c r="AB13" s="2">
        <f t="shared" si="12"/>
        <v>0</v>
      </c>
    </row>
    <row r="14" spans="1:28" x14ac:dyDescent="0.25">
      <c r="A14" s="2"/>
      <c r="B14" s="2" t="s">
        <v>36</v>
      </c>
      <c r="C14" s="2" t="s">
        <v>37</v>
      </c>
      <c r="D14" s="2">
        <v>105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97</v>
      </c>
      <c r="N14" s="2"/>
      <c r="O14" s="2">
        <f t="shared" si="0"/>
        <v>2</v>
      </c>
      <c r="P14" s="2" t="str">
        <f t="shared" si="1"/>
        <v>CEULEMANS</v>
      </c>
      <c r="Q14" s="2" t="str">
        <f t="shared" si="2"/>
        <v>MAGDA</v>
      </c>
      <c r="R14" s="2">
        <f t="shared" si="3"/>
        <v>202</v>
      </c>
      <c r="S14" s="2">
        <f>SUM(T14:Z14)</f>
        <v>202</v>
      </c>
      <c r="T14" s="2">
        <f t="shared" si="4"/>
        <v>105</v>
      </c>
      <c r="U14" s="2">
        <f t="shared" si="5"/>
        <v>97</v>
      </c>
      <c r="V14" s="2">
        <f t="shared" si="6"/>
        <v>0</v>
      </c>
      <c r="W14" s="2">
        <f t="shared" si="7"/>
        <v>0</v>
      </c>
      <c r="X14" s="2">
        <f t="shared" si="8"/>
        <v>0</v>
      </c>
      <c r="Y14" s="2">
        <f t="shared" si="9"/>
        <v>0</v>
      </c>
      <c r="Z14" s="2">
        <f t="shared" si="10"/>
        <v>0</v>
      </c>
      <c r="AA14" s="2">
        <f t="shared" si="11"/>
        <v>0</v>
      </c>
      <c r="AB14" s="2">
        <f t="shared" si="12"/>
        <v>0</v>
      </c>
    </row>
    <row r="15" spans="1:28" hidden="1" x14ac:dyDescent="0.25">
      <c r="A15" s="2">
        <v>1</v>
      </c>
      <c r="B15" s="2" t="s">
        <v>38</v>
      </c>
      <c r="C15" s="2" t="s">
        <v>19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  <c r="O15" s="2">
        <f t="shared" si="0"/>
        <v>0</v>
      </c>
      <c r="P15" s="2" t="str">
        <f t="shared" si="1"/>
        <v>CLAES</v>
      </c>
      <c r="Q15" s="2" t="str">
        <f t="shared" si="2"/>
        <v>ROGER</v>
      </c>
      <c r="R15" s="2">
        <f t="shared" si="3"/>
        <v>0</v>
      </c>
      <c r="S15" s="2">
        <f>SUM(T15:X15)</f>
        <v>0</v>
      </c>
      <c r="T15" s="2">
        <f t="shared" si="4"/>
        <v>0</v>
      </c>
      <c r="U15" s="2">
        <f t="shared" si="5"/>
        <v>0</v>
      </c>
      <c r="V15" s="2">
        <f t="shared" si="6"/>
        <v>0</v>
      </c>
      <c r="W15" s="2">
        <f t="shared" si="7"/>
        <v>0</v>
      </c>
      <c r="X15" s="2">
        <f t="shared" si="8"/>
        <v>0</v>
      </c>
      <c r="Y15" s="2">
        <f t="shared" si="9"/>
        <v>0</v>
      </c>
      <c r="Z15" s="2">
        <f t="shared" si="10"/>
        <v>0</v>
      </c>
      <c r="AA15" s="2">
        <f t="shared" si="11"/>
        <v>0</v>
      </c>
      <c r="AB15" s="2">
        <f t="shared" si="12"/>
        <v>0</v>
      </c>
    </row>
    <row r="16" spans="1:28" x14ac:dyDescent="0.25">
      <c r="A16" s="2"/>
      <c r="B16" s="2" t="s">
        <v>222</v>
      </c>
      <c r="C16" s="2" t="s">
        <v>81</v>
      </c>
      <c r="D16" s="2">
        <v>106</v>
      </c>
      <c r="E16" s="7">
        <v>104</v>
      </c>
      <c r="F16" s="2">
        <v>0</v>
      </c>
      <c r="G16" s="2">
        <v>115</v>
      </c>
      <c r="H16" s="2">
        <v>105</v>
      </c>
      <c r="I16" s="2">
        <v>80</v>
      </c>
      <c r="J16" s="2">
        <v>102</v>
      </c>
      <c r="K16" s="2">
        <v>116</v>
      </c>
      <c r="L16" s="2">
        <v>104</v>
      </c>
      <c r="M16" s="2">
        <v>102</v>
      </c>
      <c r="N16" s="2"/>
      <c r="O16" s="2">
        <f t="shared" ref="O16" si="15">SUM(IF(E16&gt;0,1,0)+IF(H16,1,0) +IF(I16,1,0)+IF(J16,1,0)+IF(K16,1,0)+IF(L16,1,0)+IF(M16,1,0)+IF(D16,1,0)+IF(F16,1,0)+IF(G16,1,0))</f>
        <v>9</v>
      </c>
      <c r="P16" s="2" t="str">
        <f t="shared" ref="P16" si="16">B16</f>
        <v>COECKELBERGH</v>
      </c>
      <c r="Q16" s="2" t="str">
        <f t="shared" ref="Q16" si="17">C16</f>
        <v>EDDY</v>
      </c>
      <c r="R16" s="2">
        <f t="shared" si="3"/>
        <v>854</v>
      </c>
      <c r="S16" s="2">
        <f t="shared" ref="S16:S18" si="18">SUM(T16:Z16)</f>
        <v>752</v>
      </c>
      <c r="T16" s="2">
        <f t="shared" si="4"/>
        <v>116</v>
      </c>
      <c r="U16" s="2">
        <f t="shared" si="5"/>
        <v>115</v>
      </c>
      <c r="V16" s="2">
        <f t="shared" si="6"/>
        <v>106</v>
      </c>
      <c r="W16" s="2">
        <f t="shared" si="7"/>
        <v>105</v>
      </c>
      <c r="X16" s="2">
        <f t="shared" si="8"/>
        <v>104</v>
      </c>
      <c r="Y16" s="2">
        <f t="shared" si="9"/>
        <v>104</v>
      </c>
      <c r="Z16" s="2">
        <f t="shared" si="10"/>
        <v>102</v>
      </c>
      <c r="AA16" s="2">
        <f t="shared" si="11"/>
        <v>102</v>
      </c>
      <c r="AB16" s="2">
        <f t="shared" si="12"/>
        <v>0</v>
      </c>
    </row>
    <row r="17" spans="1:28" x14ac:dyDescent="0.25">
      <c r="A17" s="2">
        <v>1</v>
      </c>
      <c r="B17" s="2" t="s">
        <v>39</v>
      </c>
      <c r="C17" s="2" t="s">
        <v>40</v>
      </c>
      <c r="D17" s="2">
        <v>83</v>
      </c>
      <c r="E17" s="2">
        <v>107</v>
      </c>
      <c r="F17" s="2">
        <v>0</v>
      </c>
      <c r="G17" s="7">
        <v>79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f t="shared" si="0"/>
        <v>3</v>
      </c>
      <c r="P17" s="2" t="str">
        <f t="shared" si="1"/>
        <v>CORNELIS</v>
      </c>
      <c r="Q17" s="2" t="str">
        <f t="shared" si="2"/>
        <v>FRANS</v>
      </c>
      <c r="R17" s="2">
        <f t="shared" si="3"/>
        <v>269</v>
      </c>
      <c r="S17" s="2">
        <f t="shared" si="18"/>
        <v>269</v>
      </c>
      <c r="T17" s="2">
        <f t="shared" si="4"/>
        <v>107</v>
      </c>
      <c r="U17" s="2">
        <f t="shared" si="5"/>
        <v>83</v>
      </c>
      <c r="V17" s="2">
        <f t="shared" si="6"/>
        <v>79</v>
      </c>
      <c r="W17" s="2">
        <f t="shared" si="7"/>
        <v>0</v>
      </c>
      <c r="X17" s="2">
        <f t="shared" si="8"/>
        <v>0</v>
      </c>
      <c r="Y17" s="2">
        <f t="shared" si="9"/>
        <v>0</v>
      </c>
      <c r="Z17" s="2">
        <f t="shared" si="10"/>
        <v>0</v>
      </c>
      <c r="AA17" s="2">
        <f t="shared" si="11"/>
        <v>0</v>
      </c>
      <c r="AB17" s="2">
        <f t="shared" si="12"/>
        <v>0</v>
      </c>
    </row>
    <row r="18" spans="1:28" x14ac:dyDescent="0.25">
      <c r="A18" s="2">
        <v>1</v>
      </c>
      <c r="B18" s="2" t="s">
        <v>39</v>
      </c>
      <c r="C18" s="2" t="s">
        <v>41</v>
      </c>
      <c r="D18" s="2">
        <v>90</v>
      </c>
      <c r="E18" s="7">
        <v>105</v>
      </c>
      <c r="F18" s="2">
        <v>0</v>
      </c>
      <c r="G18" s="2">
        <v>92</v>
      </c>
      <c r="H18" s="2">
        <v>95</v>
      </c>
      <c r="I18" s="2">
        <v>101</v>
      </c>
      <c r="J18" s="2">
        <v>108</v>
      </c>
      <c r="K18" s="2">
        <v>105</v>
      </c>
      <c r="L18" s="2">
        <v>77</v>
      </c>
      <c r="M18" s="2">
        <v>86</v>
      </c>
      <c r="N18" s="2"/>
      <c r="O18" s="2">
        <f t="shared" si="0"/>
        <v>9</v>
      </c>
      <c r="P18" s="2" t="str">
        <f t="shared" si="1"/>
        <v>CORNELIS</v>
      </c>
      <c r="Q18" s="2" t="str">
        <f t="shared" si="2"/>
        <v>GERARD</v>
      </c>
      <c r="R18" s="2">
        <f t="shared" si="3"/>
        <v>782</v>
      </c>
      <c r="S18" s="2">
        <f t="shared" si="18"/>
        <v>696</v>
      </c>
      <c r="T18" s="2">
        <f t="shared" si="4"/>
        <v>108</v>
      </c>
      <c r="U18" s="2">
        <f t="shared" si="5"/>
        <v>105</v>
      </c>
      <c r="V18" s="2">
        <f t="shared" si="6"/>
        <v>105</v>
      </c>
      <c r="W18" s="2">
        <f t="shared" si="7"/>
        <v>101</v>
      </c>
      <c r="X18" s="2">
        <f t="shared" si="8"/>
        <v>95</v>
      </c>
      <c r="Y18" s="2">
        <f t="shared" si="9"/>
        <v>92</v>
      </c>
      <c r="Z18" s="2">
        <f t="shared" si="10"/>
        <v>90</v>
      </c>
      <c r="AA18" s="2">
        <f t="shared" si="11"/>
        <v>86</v>
      </c>
      <c r="AB18" s="2">
        <f t="shared" si="12"/>
        <v>0</v>
      </c>
    </row>
    <row r="19" spans="1:28" hidden="1" x14ac:dyDescent="0.25">
      <c r="A19" s="2">
        <v>1</v>
      </c>
      <c r="B19" s="2" t="s">
        <v>42</v>
      </c>
      <c r="C19" s="2" t="s">
        <v>43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/>
      <c r="O19" s="2">
        <f t="shared" si="0"/>
        <v>0</v>
      </c>
      <c r="P19" s="2" t="str">
        <f t="shared" si="1"/>
        <v>DE BECKER</v>
      </c>
      <c r="Q19" s="2" t="str">
        <f t="shared" si="2"/>
        <v>EMIEL</v>
      </c>
      <c r="R19" s="2">
        <f t="shared" si="3"/>
        <v>0</v>
      </c>
      <c r="S19" s="2">
        <f>SUM(T19:X19)</f>
        <v>0</v>
      </c>
      <c r="T19" s="2">
        <f t="shared" si="4"/>
        <v>0</v>
      </c>
      <c r="U19" s="2">
        <f t="shared" si="5"/>
        <v>0</v>
      </c>
      <c r="V19" s="2">
        <f t="shared" si="6"/>
        <v>0</v>
      </c>
      <c r="W19" s="2">
        <f t="shared" si="7"/>
        <v>0</v>
      </c>
      <c r="X19" s="2">
        <f t="shared" si="8"/>
        <v>0</v>
      </c>
      <c r="Y19" s="2">
        <f t="shared" si="9"/>
        <v>0</v>
      </c>
      <c r="Z19" s="2">
        <f t="shared" si="10"/>
        <v>0</v>
      </c>
      <c r="AA19" s="2">
        <f t="shared" si="11"/>
        <v>0</v>
      </c>
      <c r="AB19" s="2">
        <f t="shared" si="12"/>
        <v>0</v>
      </c>
    </row>
    <row r="20" spans="1:28" x14ac:dyDescent="0.25">
      <c r="A20" s="2">
        <v>1</v>
      </c>
      <c r="B20" s="2" t="s">
        <v>44</v>
      </c>
      <c r="C20" s="2" t="s">
        <v>45</v>
      </c>
      <c r="D20" s="2">
        <v>0</v>
      </c>
      <c r="E20" s="2">
        <v>102</v>
      </c>
      <c r="F20" s="2">
        <v>100</v>
      </c>
      <c r="G20" s="7">
        <v>105</v>
      </c>
      <c r="H20" s="7">
        <v>97</v>
      </c>
      <c r="I20" s="2">
        <v>108</v>
      </c>
      <c r="J20" s="2">
        <v>97</v>
      </c>
      <c r="K20" s="2">
        <v>110</v>
      </c>
      <c r="L20" s="2">
        <v>114</v>
      </c>
      <c r="M20" s="2">
        <v>110</v>
      </c>
      <c r="N20" s="2"/>
      <c r="O20" s="2">
        <f t="shared" si="0"/>
        <v>9</v>
      </c>
      <c r="P20" s="2" t="str">
        <f t="shared" si="1"/>
        <v>DE BIE</v>
      </c>
      <c r="Q20" s="2" t="str">
        <f t="shared" si="2"/>
        <v>ROSA</v>
      </c>
      <c r="R20" s="2">
        <f t="shared" si="3"/>
        <v>846</v>
      </c>
      <c r="S20" s="2">
        <f>SUM(T20:Z20)</f>
        <v>749</v>
      </c>
      <c r="T20" s="2">
        <f t="shared" si="4"/>
        <v>114</v>
      </c>
      <c r="U20" s="2">
        <f t="shared" si="5"/>
        <v>110</v>
      </c>
      <c r="V20" s="2">
        <f t="shared" si="6"/>
        <v>110</v>
      </c>
      <c r="W20" s="2">
        <f t="shared" si="7"/>
        <v>108</v>
      </c>
      <c r="X20" s="2">
        <f t="shared" si="8"/>
        <v>105</v>
      </c>
      <c r="Y20" s="2">
        <f t="shared" si="9"/>
        <v>102</v>
      </c>
      <c r="Z20" s="2">
        <f t="shared" si="10"/>
        <v>100</v>
      </c>
      <c r="AA20" s="2">
        <f t="shared" si="11"/>
        <v>97</v>
      </c>
      <c r="AB20" s="2">
        <f t="shared" si="12"/>
        <v>0</v>
      </c>
    </row>
    <row r="21" spans="1:28" hidden="1" x14ac:dyDescent="0.25">
      <c r="A21" s="2"/>
      <c r="B21" s="2" t="s">
        <v>46</v>
      </c>
      <c r="C21" s="2" t="s">
        <v>40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/>
      <c r="O21" s="2">
        <f t="shared" ref="O21" si="19">SUM(IF(E21&gt;0,1,0)+IF(H21,1,0) +IF(I21,1,0)+IF(J21,1,0)+IF(K21,1,0)+IF(L21,1,0)+IF(M21,1,0)+IF(D21,1,0)+IF(F21,1,0)+IF(G21,1,0))</f>
        <v>0</v>
      </c>
      <c r="P21" s="2" t="str">
        <f t="shared" ref="P21" si="20">B21</f>
        <v>DE COCK</v>
      </c>
      <c r="Q21" s="2" t="str">
        <f t="shared" ref="Q21" si="21">C21</f>
        <v>FRANS</v>
      </c>
      <c r="R21" s="2">
        <f t="shared" ref="R21" si="22">SUM(T21:AA21)</f>
        <v>0</v>
      </c>
      <c r="S21" s="2">
        <f t="shared" ref="S21:S24" si="23">SUM(T21:Z21)</f>
        <v>0</v>
      </c>
      <c r="T21" s="2">
        <f t="shared" si="4"/>
        <v>0</v>
      </c>
      <c r="U21" s="2">
        <f t="shared" si="5"/>
        <v>0</v>
      </c>
      <c r="V21" s="2">
        <f t="shared" si="6"/>
        <v>0</v>
      </c>
      <c r="W21" s="2">
        <f t="shared" si="7"/>
        <v>0</v>
      </c>
      <c r="X21" s="2">
        <f t="shared" si="8"/>
        <v>0</v>
      </c>
      <c r="Y21" s="2">
        <f t="shared" si="9"/>
        <v>0</v>
      </c>
      <c r="Z21" s="2">
        <f t="shared" si="10"/>
        <v>0</v>
      </c>
      <c r="AA21" s="2">
        <f t="shared" si="11"/>
        <v>0</v>
      </c>
      <c r="AB21" s="2"/>
    </row>
    <row r="22" spans="1:28" x14ac:dyDescent="0.25">
      <c r="A22" s="2">
        <v>1</v>
      </c>
      <c r="B22" s="2" t="s">
        <v>46</v>
      </c>
      <c r="C22" s="2" t="s">
        <v>47</v>
      </c>
      <c r="D22" s="2">
        <v>115</v>
      </c>
      <c r="E22" s="2">
        <v>126</v>
      </c>
      <c r="F22" s="2">
        <v>118</v>
      </c>
      <c r="G22" s="2">
        <v>0</v>
      </c>
      <c r="H22" s="2">
        <v>110</v>
      </c>
      <c r="I22" s="2">
        <v>0</v>
      </c>
      <c r="J22" s="2">
        <v>90</v>
      </c>
      <c r="K22" s="2">
        <v>99</v>
      </c>
      <c r="L22" s="2">
        <v>0</v>
      </c>
      <c r="M22" s="2">
        <v>0</v>
      </c>
      <c r="N22" s="2"/>
      <c r="O22" s="2">
        <f t="shared" si="0"/>
        <v>6</v>
      </c>
      <c r="P22" s="2" t="str">
        <f t="shared" si="1"/>
        <v>DE COCK</v>
      </c>
      <c r="Q22" s="2" t="str">
        <f t="shared" si="2"/>
        <v>FRANCOIS</v>
      </c>
      <c r="R22" s="2">
        <f t="shared" si="3"/>
        <v>658</v>
      </c>
      <c r="S22" s="2">
        <f t="shared" si="23"/>
        <v>658</v>
      </c>
      <c r="T22" s="2">
        <f t="shared" si="4"/>
        <v>126</v>
      </c>
      <c r="U22" s="2">
        <f t="shared" si="5"/>
        <v>118</v>
      </c>
      <c r="V22" s="2">
        <f t="shared" si="6"/>
        <v>115</v>
      </c>
      <c r="W22" s="2">
        <f t="shared" si="7"/>
        <v>110</v>
      </c>
      <c r="X22" s="2">
        <f t="shared" si="8"/>
        <v>99</v>
      </c>
      <c r="Y22" s="2">
        <f t="shared" si="9"/>
        <v>90</v>
      </c>
      <c r="Z22" s="2">
        <f t="shared" si="10"/>
        <v>0</v>
      </c>
      <c r="AA22" s="2">
        <f t="shared" si="11"/>
        <v>0</v>
      </c>
      <c r="AB22" s="2">
        <f t="shared" si="12"/>
        <v>0</v>
      </c>
    </row>
    <row r="23" spans="1:28" x14ac:dyDescent="0.25">
      <c r="A23" s="2">
        <v>1</v>
      </c>
      <c r="B23" s="2" t="s">
        <v>48</v>
      </c>
      <c r="C23" s="2" t="s">
        <v>47</v>
      </c>
      <c r="D23" s="2">
        <v>94</v>
      </c>
      <c r="E23" s="2">
        <v>92</v>
      </c>
      <c r="F23" s="2">
        <v>109</v>
      </c>
      <c r="G23" s="2">
        <v>89</v>
      </c>
      <c r="H23" s="2">
        <v>110</v>
      </c>
      <c r="I23" s="2">
        <v>120</v>
      </c>
      <c r="J23" s="2">
        <v>109</v>
      </c>
      <c r="K23" s="2">
        <v>115</v>
      </c>
      <c r="L23" s="2">
        <v>128</v>
      </c>
      <c r="M23" s="2">
        <v>75</v>
      </c>
      <c r="N23" s="2"/>
      <c r="O23" s="2">
        <f t="shared" si="0"/>
        <v>10</v>
      </c>
      <c r="P23" s="2" t="str">
        <f t="shared" si="1"/>
        <v>DE COSTER</v>
      </c>
      <c r="Q23" s="2" t="str">
        <f t="shared" si="2"/>
        <v>FRANCOIS</v>
      </c>
      <c r="R23" s="2">
        <f t="shared" si="3"/>
        <v>877</v>
      </c>
      <c r="S23" s="2">
        <f t="shared" si="23"/>
        <v>785</v>
      </c>
      <c r="T23" s="2">
        <f t="shared" si="4"/>
        <v>128</v>
      </c>
      <c r="U23" s="2">
        <f t="shared" si="5"/>
        <v>120</v>
      </c>
      <c r="V23" s="2">
        <f t="shared" si="6"/>
        <v>115</v>
      </c>
      <c r="W23" s="2">
        <f t="shared" si="7"/>
        <v>110</v>
      </c>
      <c r="X23" s="2">
        <f t="shared" si="8"/>
        <v>109</v>
      </c>
      <c r="Y23" s="2">
        <f t="shared" si="9"/>
        <v>109</v>
      </c>
      <c r="Z23" s="2">
        <f t="shared" si="10"/>
        <v>94</v>
      </c>
      <c r="AA23" s="2">
        <f t="shared" si="11"/>
        <v>92</v>
      </c>
      <c r="AB23" s="2">
        <f t="shared" si="12"/>
        <v>75</v>
      </c>
    </row>
    <row r="24" spans="1:28" x14ac:dyDescent="0.25">
      <c r="A24" s="2">
        <v>1</v>
      </c>
      <c r="B24" s="2" t="s">
        <v>48</v>
      </c>
      <c r="C24" s="2" t="s">
        <v>49</v>
      </c>
      <c r="D24" s="2">
        <v>114</v>
      </c>
      <c r="E24" s="7">
        <v>106</v>
      </c>
      <c r="F24" s="7">
        <v>112</v>
      </c>
      <c r="G24" s="2">
        <v>85</v>
      </c>
      <c r="H24" s="2">
        <v>97</v>
      </c>
      <c r="I24" s="2">
        <v>125</v>
      </c>
      <c r="J24" s="2">
        <v>95</v>
      </c>
      <c r="K24" s="2">
        <v>98</v>
      </c>
      <c r="L24" s="2">
        <v>0</v>
      </c>
      <c r="M24" s="2">
        <v>112</v>
      </c>
      <c r="N24" s="2">
        <v>0</v>
      </c>
      <c r="O24" s="2">
        <f t="shared" si="0"/>
        <v>9</v>
      </c>
      <c r="P24" s="2" t="str">
        <f t="shared" si="1"/>
        <v>DE COSTER</v>
      </c>
      <c r="Q24" s="2" t="str">
        <f t="shared" si="2"/>
        <v>JULIEN</v>
      </c>
      <c r="R24" s="2">
        <f t="shared" si="3"/>
        <v>859</v>
      </c>
      <c r="S24" s="2">
        <f t="shared" si="23"/>
        <v>764</v>
      </c>
      <c r="T24" s="2">
        <f t="shared" si="4"/>
        <v>125</v>
      </c>
      <c r="U24" s="2">
        <f t="shared" si="5"/>
        <v>114</v>
      </c>
      <c r="V24" s="2">
        <f t="shared" si="6"/>
        <v>112</v>
      </c>
      <c r="W24" s="2">
        <f t="shared" si="7"/>
        <v>112</v>
      </c>
      <c r="X24" s="2">
        <f t="shared" si="8"/>
        <v>106</v>
      </c>
      <c r="Y24" s="2">
        <f t="shared" si="9"/>
        <v>98</v>
      </c>
      <c r="Z24" s="2">
        <f t="shared" si="10"/>
        <v>97</v>
      </c>
      <c r="AA24" s="2">
        <f t="shared" si="11"/>
        <v>95</v>
      </c>
      <c r="AB24" s="2">
        <f t="shared" si="12"/>
        <v>0</v>
      </c>
    </row>
    <row r="25" spans="1:28" hidden="1" x14ac:dyDescent="0.25">
      <c r="A25" s="2">
        <v>1</v>
      </c>
      <c r="B25" s="2" t="s">
        <v>48</v>
      </c>
      <c r="C25" s="2" t="s">
        <v>50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/>
      <c r="O25" s="2">
        <f t="shared" si="0"/>
        <v>0</v>
      </c>
      <c r="P25" s="2" t="str">
        <f t="shared" si="1"/>
        <v>DE COSTER</v>
      </c>
      <c r="Q25" s="2" t="str">
        <f t="shared" si="2"/>
        <v>PATRICK</v>
      </c>
      <c r="R25" s="2">
        <f t="shared" si="3"/>
        <v>0</v>
      </c>
      <c r="S25" s="2">
        <f t="shared" ref="S25:S44" si="24">SUM(T25:Z25)</f>
        <v>0</v>
      </c>
      <c r="T25" s="2">
        <f t="shared" si="4"/>
        <v>0</v>
      </c>
      <c r="U25" s="2">
        <f t="shared" si="5"/>
        <v>0</v>
      </c>
      <c r="V25" s="2">
        <f t="shared" si="6"/>
        <v>0</v>
      </c>
      <c r="W25" s="2">
        <f t="shared" si="7"/>
        <v>0</v>
      </c>
      <c r="X25" s="2">
        <f t="shared" si="8"/>
        <v>0</v>
      </c>
      <c r="Y25" s="2">
        <f t="shared" si="9"/>
        <v>0</v>
      </c>
      <c r="Z25" s="2">
        <f t="shared" si="10"/>
        <v>0</v>
      </c>
      <c r="AA25" s="2">
        <f t="shared" si="11"/>
        <v>0</v>
      </c>
      <c r="AB25" s="2">
        <f t="shared" si="12"/>
        <v>0</v>
      </c>
    </row>
    <row r="26" spans="1:28" hidden="1" x14ac:dyDescent="0.25">
      <c r="A26" s="2">
        <v>1</v>
      </c>
      <c r="B26" s="2" t="s">
        <v>48</v>
      </c>
      <c r="C26" s="2" t="s">
        <v>51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/>
      <c r="O26" s="2">
        <f t="shared" si="0"/>
        <v>0</v>
      </c>
      <c r="P26" s="2" t="str">
        <f t="shared" si="1"/>
        <v>DE COSTER</v>
      </c>
      <c r="Q26" s="2" t="str">
        <f t="shared" si="2"/>
        <v>PIETER-JAN</v>
      </c>
      <c r="R26" s="2">
        <f t="shared" si="3"/>
        <v>0</v>
      </c>
      <c r="S26" s="2">
        <f t="shared" si="24"/>
        <v>0</v>
      </c>
      <c r="T26" s="2">
        <f t="shared" si="4"/>
        <v>0</v>
      </c>
      <c r="U26" s="2">
        <f t="shared" si="5"/>
        <v>0</v>
      </c>
      <c r="V26" s="2">
        <f t="shared" si="6"/>
        <v>0</v>
      </c>
      <c r="W26" s="2">
        <f t="shared" si="7"/>
        <v>0</v>
      </c>
      <c r="X26" s="2">
        <f t="shared" si="8"/>
        <v>0</v>
      </c>
      <c r="Y26" s="2">
        <f t="shared" si="9"/>
        <v>0</v>
      </c>
      <c r="Z26" s="2">
        <f t="shared" si="10"/>
        <v>0</v>
      </c>
      <c r="AA26" s="2">
        <f t="shared" si="11"/>
        <v>0</v>
      </c>
      <c r="AB26" s="2">
        <f t="shared" si="12"/>
        <v>0</v>
      </c>
    </row>
    <row r="27" spans="1:28" x14ac:dyDescent="0.25">
      <c r="A27" s="2"/>
      <c r="B27" s="2" t="s">
        <v>48</v>
      </c>
      <c r="C27" s="2" t="s">
        <v>52</v>
      </c>
      <c r="D27" s="2">
        <v>130</v>
      </c>
      <c r="E27" s="2">
        <v>111</v>
      </c>
      <c r="F27" s="2">
        <v>103</v>
      </c>
      <c r="G27" s="2">
        <v>106</v>
      </c>
      <c r="H27" s="2">
        <v>93</v>
      </c>
      <c r="I27" s="2">
        <v>108</v>
      </c>
      <c r="J27" s="2">
        <v>118</v>
      </c>
      <c r="K27" s="2">
        <v>115</v>
      </c>
      <c r="L27" s="2">
        <v>91</v>
      </c>
      <c r="M27" s="2">
        <v>110</v>
      </c>
      <c r="N27" s="2"/>
      <c r="O27" s="2">
        <f t="shared" si="0"/>
        <v>10</v>
      </c>
      <c r="P27" s="2" t="str">
        <f t="shared" si="1"/>
        <v>DE COSTER</v>
      </c>
      <c r="Q27" s="2" t="str">
        <f t="shared" si="2"/>
        <v>RONNY</v>
      </c>
      <c r="R27" s="2">
        <f t="shared" si="3"/>
        <v>901</v>
      </c>
      <c r="S27" s="2">
        <f>SUM(T27:Z27)</f>
        <v>798</v>
      </c>
      <c r="T27" s="2">
        <f t="shared" si="4"/>
        <v>130</v>
      </c>
      <c r="U27" s="2">
        <f t="shared" si="5"/>
        <v>118</v>
      </c>
      <c r="V27" s="2">
        <f t="shared" si="6"/>
        <v>115</v>
      </c>
      <c r="W27" s="2">
        <f t="shared" si="7"/>
        <v>111</v>
      </c>
      <c r="X27" s="2">
        <f t="shared" si="8"/>
        <v>110</v>
      </c>
      <c r="Y27" s="2">
        <f t="shared" si="9"/>
        <v>108</v>
      </c>
      <c r="Z27" s="2">
        <f t="shared" si="10"/>
        <v>106</v>
      </c>
      <c r="AA27" s="2">
        <f t="shared" si="11"/>
        <v>103</v>
      </c>
      <c r="AB27" s="2">
        <f t="shared" si="12"/>
        <v>91</v>
      </c>
    </row>
    <row r="28" spans="1:28" hidden="1" x14ac:dyDescent="0.25">
      <c r="A28" s="2">
        <v>1</v>
      </c>
      <c r="B28" s="2" t="s">
        <v>48</v>
      </c>
      <c r="C28" s="2" t="s">
        <v>27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/>
      <c r="O28" s="2">
        <f t="shared" si="0"/>
        <v>0</v>
      </c>
      <c r="P28" s="2" t="str">
        <f t="shared" si="1"/>
        <v>DE COSTER</v>
      </c>
      <c r="Q28" s="2" t="str">
        <f t="shared" si="2"/>
        <v>WILLY</v>
      </c>
      <c r="R28" s="2">
        <f t="shared" si="3"/>
        <v>0</v>
      </c>
      <c r="S28" s="2">
        <f t="shared" si="24"/>
        <v>0</v>
      </c>
      <c r="T28" s="2">
        <f t="shared" si="4"/>
        <v>0</v>
      </c>
      <c r="U28" s="2">
        <f t="shared" si="5"/>
        <v>0</v>
      </c>
      <c r="V28" s="2">
        <f t="shared" si="6"/>
        <v>0</v>
      </c>
      <c r="W28" s="2">
        <f t="shared" si="7"/>
        <v>0</v>
      </c>
      <c r="X28" s="2">
        <f t="shared" si="8"/>
        <v>0</v>
      </c>
      <c r="Y28" s="2">
        <f t="shared" si="9"/>
        <v>0</v>
      </c>
      <c r="Z28" s="2">
        <f t="shared" si="10"/>
        <v>0</v>
      </c>
      <c r="AA28" s="2">
        <f t="shared" si="11"/>
        <v>0</v>
      </c>
      <c r="AB28" s="2">
        <f t="shared" si="12"/>
        <v>0</v>
      </c>
    </row>
    <row r="29" spans="1:28" hidden="1" x14ac:dyDescent="0.25">
      <c r="A29" s="2">
        <v>1</v>
      </c>
      <c r="B29" s="2" t="s">
        <v>53</v>
      </c>
      <c r="C29" s="2" t="s">
        <v>54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/>
      <c r="O29" s="2">
        <f t="shared" si="0"/>
        <v>0</v>
      </c>
      <c r="P29" s="2" t="str">
        <f t="shared" si="1"/>
        <v xml:space="preserve">DE CUYPER </v>
      </c>
      <c r="Q29" s="2" t="str">
        <f t="shared" si="2"/>
        <v>HILDA</v>
      </c>
      <c r="R29" s="2">
        <f t="shared" si="3"/>
        <v>0</v>
      </c>
      <c r="S29" s="2">
        <f t="shared" si="24"/>
        <v>0</v>
      </c>
      <c r="T29" s="2">
        <f t="shared" si="4"/>
        <v>0</v>
      </c>
      <c r="U29" s="2">
        <f t="shared" si="5"/>
        <v>0</v>
      </c>
      <c r="V29" s="2">
        <f t="shared" si="6"/>
        <v>0</v>
      </c>
      <c r="W29" s="2">
        <f t="shared" si="7"/>
        <v>0</v>
      </c>
      <c r="X29" s="2">
        <f t="shared" si="8"/>
        <v>0</v>
      </c>
      <c r="Y29" s="2">
        <f t="shared" si="9"/>
        <v>0</v>
      </c>
      <c r="Z29" s="2">
        <f t="shared" si="10"/>
        <v>0</v>
      </c>
      <c r="AA29" s="2">
        <f t="shared" si="11"/>
        <v>0</v>
      </c>
      <c r="AB29" s="2">
        <f t="shared" si="12"/>
        <v>0</v>
      </c>
    </row>
    <row r="30" spans="1:28" hidden="1" x14ac:dyDescent="0.25">
      <c r="A30" s="2">
        <v>1</v>
      </c>
      <c r="B30" s="2" t="s">
        <v>55</v>
      </c>
      <c r="C30" s="2" t="s">
        <v>40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/>
      <c r="O30" s="2">
        <f t="shared" si="0"/>
        <v>0</v>
      </c>
      <c r="P30" s="2" t="str">
        <f t="shared" si="1"/>
        <v>DE KEERSMAEKER</v>
      </c>
      <c r="Q30" s="2" t="str">
        <f t="shared" si="2"/>
        <v>FRANS</v>
      </c>
      <c r="R30" s="2">
        <f t="shared" si="3"/>
        <v>0</v>
      </c>
      <c r="S30" s="2">
        <f t="shared" si="24"/>
        <v>0</v>
      </c>
      <c r="T30" s="2">
        <f t="shared" si="4"/>
        <v>0</v>
      </c>
      <c r="U30" s="2">
        <f t="shared" si="5"/>
        <v>0</v>
      </c>
      <c r="V30" s="2">
        <f t="shared" si="6"/>
        <v>0</v>
      </c>
      <c r="W30" s="2">
        <f t="shared" si="7"/>
        <v>0</v>
      </c>
      <c r="X30" s="2">
        <f t="shared" si="8"/>
        <v>0</v>
      </c>
      <c r="Y30" s="2">
        <f t="shared" si="9"/>
        <v>0</v>
      </c>
      <c r="Z30" s="2">
        <f t="shared" si="10"/>
        <v>0</v>
      </c>
      <c r="AA30" s="2">
        <f t="shared" si="11"/>
        <v>0</v>
      </c>
      <c r="AB30" s="2">
        <f t="shared" si="12"/>
        <v>0</v>
      </c>
    </row>
    <row r="31" spans="1:28" x14ac:dyDescent="0.25">
      <c r="A31" s="2"/>
      <c r="B31" s="2" t="s">
        <v>210</v>
      </c>
      <c r="C31" s="2" t="s">
        <v>211</v>
      </c>
      <c r="D31" s="2">
        <v>109</v>
      </c>
      <c r="E31" s="2">
        <v>101</v>
      </c>
      <c r="F31" s="7">
        <v>94</v>
      </c>
      <c r="G31" s="2">
        <v>105</v>
      </c>
      <c r="H31" s="2">
        <v>102</v>
      </c>
      <c r="I31" s="2">
        <v>80</v>
      </c>
      <c r="J31" s="2">
        <v>102</v>
      </c>
      <c r="K31" s="2">
        <v>85</v>
      </c>
      <c r="L31" s="2">
        <v>82</v>
      </c>
      <c r="M31" s="2">
        <v>106</v>
      </c>
      <c r="N31" s="2"/>
      <c r="O31" s="2">
        <f t="shared" ref="O31" si="25">SUM(IF(E31&gt;0,1,0)+IF(H31,1,0) +IF(I31,1,0)+IF(J31,1,0)+IF(K31,1,0)+IF(L31,1,0)+IF(M31,1,0)+IF(D31,1,0)+IF(F31,1,0)+IF(G31,1,0))</f>
        <v>10</v>
      </c>
      <c r="P31" s="2" t="str">
        <f t="shared" ref="P31" si="26">B31</f>
        <v>D'HERTOG</v>
      </c>
      <c r="Q31" s="2" t="str">
        <f t="shared" ref="Q31" si="27">C31</f>
        <v>HILDE</v>
      </c>
      <c r="R31" s="2">
        <f t="shared" si="3"/>
        <v>804</v>
      </c>
      <c r="S31" s="2">
        <f t="shared" si="24"/>
        <v>719</v>
      </c>
      <c r="T31" s="2">
        <f t="shared" si="4"/>
        <v>109</v>
      </c>
      <c r="U31" s="2">
        <f t="shared" si="5"/>
        <v>106</v>
      </c>
      <c r="V31" s="2">
        <f t="shared" si="6"/>
        <v>105</v>
      </c>
      <c r="W31" s="2">
        <f t="shared" si="7"/>
        <v>102</v>
      </c>
      <c r="X31" s="2">
        <f t="shared" si="8"/>
        <v>102</v>
      </c>
      <c r="Y31" s="2">
        <f t="shared" si="9"/>
        <v>101</v>
      </c>
      <c r="Z31" s="2">
        <f t="shared" si="10"/>
        <v>94</v>
      </c>
      <c r="AA31" s="2">
        <f t="shared" si="11"/>
        <v>85</v>
      </c>
      <c r="AB31" s="2">
        <f t="shared" si="12"/>
        <v>80</v>
      </c>
    </row>
    <row r="32" spans="1:28" x14ac:dyDescent="0.25">
      <c r="A32" s="2">
        <v>1</v>
      </c>
      <c r="B32" s="2" t="s">
        <v>56</v>
      </c>
      <c r="C32" s="2" t="s">
        <v>57</v>
      </c>
      <c r="D32" s="2">
        <v>99</v>
      </c>
      <c r="E32" s="2">
        <v>91</v>
      </c>
      <c r="F32" s="2">
        <v>94</v>
      </c>
      <c r="G32" s="2">
        <v>100</v>
      </c>
      <c r="H32" s="2">
        <v>114</v>
      </c>
      <c r="I32" s="2">
        <v>87</v>
      </c>
      <c r="J32" s="2">
        <v>106</v>
      </c>
      <c r="K32" s="2">
        <v>107</v>
      </c>
      <c r="L32" s="2">
        <v>0</v>
      </c>
      <c r="M32" s="2">
        <v>104</v>
      </c>
      <c r="N32" s="2"/>
      <c r="O32" s="2">
        <f t="shared" si="0"/>
        <v>9</v>
      </c>
      <c r="P32" s="2" t="str">
        <f t="shared" si="1"/>
        <v xml:space="preserve">DE PAEPE </v>
      </c>
      <c r="Q32" s="2" t="str">
        <f t="shared" si="2"/>
        <v>MARIE</v>
      </c>
      <c r="R32" s="2">
        <f t="shared" si="3"/>
        <v>815</v>
      </c>
      <c r="S32" s="2">
        <f t="shared" si="24"/>
        <v>724</v>
      </c>
      <c r="T32" s="2">
        <f t="shared" si="4"/>
        <v>114</v>
      </c>
      <c r="U32" s="2">
        <f t="shared" si="5"/>
        <v>107</v>
      </c>
      <c r="V32" s="2">
        <f t="shared" si="6"/>
        <v>106</v>
      </c>
      <c r="W32" s="2">
        <f t="shared" si="7"/>
        <v>104</v>
      </c>
      <c r="X32" s="2">
        <f t="shared" si="8"/>
        <v>100</v>
      </c>
      <c r="Y32" s="2">
        <f t="shared" si="9"/>
        <v>99</v>
      </c>
      <c r="Z32" s="2">
        <f t="shared" si="10"/>
        <v>94</v>
      </c>
      <c r="AA32" s="2">
        <f t="shared" si="11"/>
        <v>91</v>
      </c>
      <c r="AB32" s="2">
        <f t="shared" si="12"/>
        <v>0</v>
      </c>
    </row>
    <row r="33" spans="1:28" x14ac:dyDescent="0.25">
      <c r="A33" s="2">
        <v>2</v>
      </c>
      <c r="B33" s="2" t="s">
        <v>219</v>
      </c>
      <c r="C33" s="2" t="s">
        <v>19</v>
      </c>
      <c r="D33" s="2">
        <v>123</v>
      </c>
      <c r="E33" s="2">
        <v>103</v>
      </c>
      <c r="F33" s="2">
        <v>0</v>
      </c>
      <c r="G33" s="2">
        <v>127</v>
      </c>
      <c r="H33" s="2">
        <v>111</v>
      </c>
      <c r="I33" s="2">
        <v>108</v>
      </c>
      <c r="J33" s="2">
        <v>101</v>
      </c>
      <c r="K33" s="2">
        <v>113</v>
      </c>
      <c r="L33" s="2">
        <v>93</v>
      </c>
      <c r="M33" s="2">
        <v>94</v>
      </c>
      <c r="N33" s="2"/>
      <c r="O33" s="2">
        <f t="shared" ref="O33" si="28">SUM(IF(E33&gt;0,1,0)+IF(H33,1,0) +IF(I33,1,0)+IF(J33,1,0)+IF(K33,1,0)+IF(L33,1,0)+IF(M33,1,0)+IF(D33,1,0)+IF(F33,1,0)+IF(G33,1,0))</f>
        <v>9</v>
      </c>
      <c r="P33" s="2" t="str">
        <f t="shared" ref="P33" si="29">B33</f>
        <v xml:space="preserve">DE ROY </v>
      </c>
      <c r="Q33" s="2" t="str">
        <f t="shared" ref="Q33" si="30">C33</f>
        <v>ROGER</v>
      </c>
      <c r="R33" s="2">
        <f t="shared" si="3"/>
        <v>880</v>
      </c>
      <c r="S33" s="2">
        <f t="shared" si="24"/>
        <v>786</v>
      </c>
      <c r="T33" s="2">
        <f t="shared" si="4"/>
        <v>127</v>
      </c>
      <c r="U33" s="2">
        <f t="shared" si="5"/>
        <v>123</v>
      </c>
      <c r="V33" s="2">
        <f t="shared" si="6"/>
        <v>113</v>
      </c>
      <c r="W33" s="2">
        <f t="shared" si="7"/>
        <v>111</v>
      </c>
      <c r="X33" s="2">
        <f t="shared" si="8"/>
        <v>108</v>
      </c>
      <c r="Y33" s="2">
        <f t="shared" si="9"/>
        <v>103</v>
      </c>
      <c r="Z33" s="2">
        <f t="shared" si="10"/>
        <v>101</v>
      </c>
      <c r="AA33" s="2">
        <f t="shared" si="11"/>
        <v>94</v>
      </c>
      <c r="AB33" s="2">
        <f t="shared" si="12"/>
        <v>0</v>
      </c>
    </row>
    <row r="34" spans="1:28" x14ac:dyDescent="0.25">
      <c r="A34" s="2">
        <v>1</v>
      </c>
      <c r="B34" s="2" t="s">
        <v>58</v>
      </c>
      <c r="C34" s="2" t="s">
        <v>59</v>
      </c>
      <c r="D34" s="2">
        <v>90</v>
      </c>
      <c r="E34" s="2">
        <v>0</v>
      </c>
      <c r="F34" s="2">
        <v>106</v>
      </c>
      <c r="G34" s="2">
        <v>106</v>
      </c>
      <c r="H34" s="2">
        <v>110</v>
      </c>
      <c r="I34" s="2">
        <v>135</v>
      </c>
      <c r="J34" s="2">
        <v>102</v>
      </c>
      <c r="K34" s="2">
        <v>103</v>
      </c>
      <c r="L34" s="2">
        <v>0</v>
      </c>
      <c r="M34" s="2">
        <v>101</v>
      </c>
      <c r="N34" s="2">
        <v>0</v>
      </c>
      <c r="O34" s="2">
        <f t="shared" si="0"/>
        <v>8</v>
      </c>
      <c r="P34" s="2" t="str">
        <f t="shared" si="1"/>
        <v xml:space="preserve">DE SMEDT </v>
      </c>
      <c r="Q34" s="2" t="str">
        <f t="shared" si="2"/>
        <v>JOS</v>
      </c>
      <c r="R34" s="2">
        <f t="shared" si="3"/>
        <v>853</v>
      </c>
      <c r="S34" s="2">
        <f t="shared" si="24"/>
        <v>763</v>
      </c>
      <c r="T34" s="2">
        <f t="shared" si="4"/>
        <v>135</v>
      </c>
      <c r="U34" s="2">
        <f t="shared" si="5"/>
        <v>110</v>
      </c>
      <c r="V34" s="2">
        <f t="shared" si="6"/>
        <v>106</v>
      </c>
      <c r="W34" s="2">
        <f t="shared" si="7"/>
        <v>106</v>
      </c>
      <c r="X34" s="2">
        <f t="shared" si="8"/>
        <v>103</v>
      </c>
      <c r="Y34" s="2">
        <f t="shared" si="9"/>
        <v>102</v>
      </c>
      <c r="Z34" s="2">
        <f t="shared" si="10"/>
        <v>101</v>
      </c>
      <c r="AA34" s="2">
        <f t="shared" si="11"/>
        <v>90</v>
      </c>
      <c r="AB34" s="2">
        <f t="shared" si="12"/>
        <v>0</v>
      </c>
    </row>
    <row r="35" spans="1:28" x14ac:dyDescent="0.25">
      <c r="A35" s="2"/>
      <c r="B35" s="2" t="s">
        <v>60</v>
      </c>
      <c r="C35" s="2" t="s">
        <v>61</v>
      </c>
      <c r="D35" s="2">
        <v>98</v>
      </c>
      <c r="E35" s="2">
        <v>95</v>
      </c>
      <c r="F35" s="2">
        <v>101</v>
      </c>
      <c r="G35" s="2">
        <v>114</v>
      </c>
      <c r="H35" s="2">
        <v>92</v>
      </c>
      <c r="I35" s="2">
        <v>91</v>
      </c>
      <c r="J35" s="2">
        <v>107</v>
      </c>
      <c r="K35" s="7">
        <v>101</v>
      </c>
      <c r="L35" s="7">
        <v>118</v>
      </c>
      <c r="M35" s="2">
        <v>114</v>
      </c>
      <c r="N35" s="2"/>
      <c r="O35" s="2">
        <f t="shared" ref="O35" si="31">SUM(IF(E35&gt;0,1,0)+IF(H35,1,0) +IF(I35,1,0)+IF(J35,1,0)+IF(K35,1,0)+IF(L35,1,0)+IF(M35,1,0)+IF(D35,1,0)+IF(F35,1,0)+IF(G35,1,0))</f>
        <v>10</v>
      </c>
      <c r="P35" s="2" t="str">
        <f t="shared" ref="P35" si="32">B35</f>
        <v>DE VOS</v>
      </c>
      <c r="Q35" s="2" t="str">
        <f t="shared" ref="Q35" si="33">C35</f>
        <v>ELODIE</v>
      </c>
      <c r="R35" s="2">
        <f t="shared" si="3"/>
        <v>848</v>
      </c>
      <c r="S35" s="2">
        <f t="shared" si="24"/>
        <v>753</v>
      </c>
      <c r="T35" s="2">
        <f t="shared" si="4"/>
        <v>118</v>
      </c>
      <c r="U35" s="2">
        <f t="shared" si="5"/>
        <v>114</v>
      </c>
      <c r="V35" s="2">
        <f t="shared" si="6"/>
        <v>114</v>
      </c>
      <c r="W35" s="2">
        <f t="shared" si="7"/>
        <v>107</v>
      </c>
      <c r="X35" s="2">
        <f t="shared" si="8"/>
        <v>101</v>
      </c>
      <c r="Y35" s="2">
        <f t="shared" si="9"/>
        <v>101</v>
      </c>
      <c r="Z35" s="2">
        <f t="shared" si="10"/>
        <v>98</v>
      </c>
      <c r="AA35" s="2">
        <f t="shared" si="11"/>
        <v>95</v>
      </c>
      <c r="AB35" s="2">
        <f t="shared" si="12"/>
        <v>91</v>
      </c>
    </row>
    <row r="36" spans="1:28" x14ac:dyDescent="0.25">
      <c r="A36" s="2">
        <v>1</v>
      </c>
      <c r="B36" s="2" t="s">
        <v>226</v>
      </c>
      <c r="C36" s="2" t="s">
        <v>86</v>
      </c>
      <c r="D36" s="7">
        <v>95</v>
      </c>
      <c r="E36" s="2">
        <v>122</v>
      </c>
      <c r="F36" s="2">
        <v>99</v>
      </c>
      <c r="G36" s="2">
        <v>89</v>
      </c>
      <c r="H36" s="2">
        <v>102</v>
      </c>
      <c r="I36" s="2">
        <v>86</v>
      </c>
      <c r="J36" s="7">
        <v>103</v>
      </c>
      <c r="K36" s="2">
        <v>93</v>
      </c>
      <c r="L36" s="2">
        <v>100</v>
      </c>
      <c r="M36" s="2">
        <v>103</v>
      </c>
      <c r="N36" s="2"/>
      <c r="O36" s="2">
        <f t="shared" si="0"/>
        <v>10</v>
      </c>
      <c r="P36" s="2" t="str">
        <f t="shared" si="1"/>
        <v>DE VOCHT</v>
      </c>
      <c r="Q36" s="2" t="str">
        <f t="shared" si="2"/>
        <v>JOHAN</v>
      </c>
      <c r="R36" s="2">
        <f t="shared" si="3"/>
        <v>817</v>
      </c>
      <c r="S36" s="2">
        <f t="shared" si="24"/>
        <v>724</v>
      </c>
      <c r="T36" s="2">
        <f t="shared" si="4"/>
        <v>122</v>
      </c>
      <c r="U36" s="2">
        <f t="shared" si="5"/>
        <v>103</v>
      </c>
      <c r="V36" s="2">
        <f t="shared" si="6"/>
        <v>103</v>
      </c>
      <c r="W36" s="2">
        <f t="shared" si="7"/>
        <v>102</v>
      </c>
      <c r="X36" s="2">
        <f t="shared" si="8"/>
        <v>100</v>
      </c>
      <c r="Y36" s="2">
        <f t="shared" si="9"/>
        <v>99</v>
      </c>
      <c r="Z36" s="2">
        <f t="shared" si="10"/>
        <v>95</v>
      </c>
      <c r="AA36" s="2">
        <f t="shared" si="11"/>
        <v>93</v>
      </c>
      <c r="AB36" s="2">
        <f t="shared" si="12"/>
        <v>86</v>
      </c>
    </row>
    <row r="37" spans="1:28" x14ac:dyDescent="0.25">
      <c r="A37" s="2">
        <v>1</v>
      </c>
      <c r="B37" s="2" t="s">
        <v>62</v>
      </c>
      <c r="C37" s="2" t="s">
        <v>63</v>
      </c>
      <c r="D37" s="2">
        <v>95</v>
      </c>
      <c r="E37" s="2">
        <v>116</v>
      </c>
      <c r="F37" s="2">
        <v>98</v>
      </c>
      <c r="G37" s="2">
        <v>112</v>
      </c>
      <c r="H37" s="2">
        <v>103</v>
      </c>
      <c r="I37" s="2">
        <v>92</v>
      </c>
      <c r="J37" s="2">
        <v>109</v>
      </c>
      <c r="K37" s="2">
        <v>0</v>
      </c>
      <c r="L37" s="2">
        <v>104</v>
      </c>
      <c r="M37" s="2">
        <v>113</v>
      </c>
      <c r="N37" s="2"/>
      <c r="O37" s="2">
        <f t="shared" si="0"/>
        <v>9</v>
      </c>
      <c r="P37" s="2" t="str">
        <f t="shared" si="1"/>
        <v xml:space="preserve">DE WACHTER </v>
      </c>
      <c r="Q37" s="2" t="str">
        <f t="shared" si="2"/>
        <v>JOSEFIEN</v>
      </c>
      <c r="R37" s="2">
        <f t="shared" si="3"/>
        <v>850</v>
      </c>
      <c r="S37" s="2">
        <f t="shared" si="24"/>
        <v>755</v>
      </c>
      <c r="T37" s="2">
        <f t="shared" si="4"/>
        <v>116</v>
      </c>
      <c r="U37" s="2">
        <f t="shared" si="5"/>
        <v>113</v>
      </c>
      <c r="V37" s="2">
        <f t="shared" si="6"/>
        <v>112</v>
      </c>
      <c r="W37" s="2">
        <f t="shared" si="7"/>
        <v>109</v>
      </c>
      <c r="X37" s="2">
        <f t="shared" si="8"/>
        <v>104</v>
      </c>
      <c r="Y37" s="2">
        <f t="shared" si="9"/>
        <v>103</v>
      </c>
      <c r="Z37" s="2">
        <f t="shared" si="10"/>
        <v>98</v>
      </c>
      <c r="AA37" s="2">
        <f t="shared" si="11"/>
        <v>95</v>
      </c>
      <c r="AB37" s="2">
        <f t="shared" si="12"/>
        <v>0</v>
      </c>
    </row>
    <row r="38" spans="1:28" x14ac:dyDescent="0.25">
      <c r="A38" s="2">
        <v>1</v>
      </c>
      <c r="B38" s="2" t="s">
        <v>64</v>
      </c>
      <c r="C38" s="2" t="s">
        <v>65</v>
      </c>
      <c r="D38" s="2">
        <v>112</v>
      </c>
      <c r="E38" s="2">
        <v>106</v>
      </c>
      <c r="F38" s="2">
        <v>105</v>
      </c>
      <c r="G38" s="2">
        <v>102</v>
      </c>
      <c r="H38" s="2">
        <v>104</v>
      </c>
      <c r="I38" s="2">
        <v>117</v>
      </c>
      <c r="J38" s="2">
        <v>103</v>
      </c>
      <c r="K38" s="2">
        <v>87</v>
      </c>
      <c r="L38" s="2">
        <v>113</v>
      </c>
      <c r="M38" s="2">
        <v>0</v>
      </c>
      <c r="N38" s="2"/>
      <c r="O38" s="2">
        <f t="shared" si="0"/>
        <v>9</v>
      </c>
      <c r="P38" s="2" t="str">
        <f t="shared" si="1"/>
        <v>DE WEERDT</v>
      </c>
      <c r="Q38" s="2" t="str">
        <f t="shared" si="2"/>
        <v>THEO</v>
      </c>
      <c r="R38" s="2">
        <f t="shared" si="3"/>
        <v>862</v>
      </c>
      <c r="S38" s="2">
        <f t="shared" si="24"/>
        <v>760</v>
      </c>
      <c r="T38" s="2">
        <f t="shared" si="4"/>
        <v>117</v>
      </c>
      <c r="U38" s="2">
        <f t="shared" si="5"/>
        <v>113</v>
      </c>
      <c r="V38" s="2">
        <f t="shared" si="6"/>
        <v>112</v>
      </c>
      <c r="W38" s="2">
        <f t="shared" si="7"/>
        <v>106</v>
      </c>
      <c r="X38" s="2">
        <f t="shared" si="8"/>
        <v>105</v>
      </c>
      <c r="Y38" s="2">
        <f t="shared" si="9"/>
        <v>104</v>
      </c>
      <c r="Z38" s="2">
        <f t="shared" si="10"/>
        <v>103</v>
      </c>
      <c r="AA38" s="2">
        <f t="shared" si="11"/>
        <v>102</v>
      </c>
      <c r="AB38" s="2">
        <f t="shared" si="12"/>
        <v>0</v>
      </c>
    </row>
    <row r="39" spans="1:28" x14ac:dyDescent="0.25">
      <c r="A39" s="2">
        <v>1</v>
      </c>
      <c r="B39" s="2" t="s">
        <v>66</v>
      </c>
      <c r="C39" s="2" t="s">
        <v>67</v>
      </c>
      <c r="D39" s="2">
        <v>128</v>
      </c>
      <c r="E39" s="2">
        <v>107</v>
      </c>
      <c r="F39" s="2">
        <v>100</v>
      </c>
      <c r="G39" s="2">
        <v>111</v>
      </c>
      <c r="H39" s="2">
        <v>114</v>
      </c>
      <c r="I39" s="2">
        <v>105</v>
      </c>
      <c r="J39" s="2">
        <v>108</v>
      </c>
      <c r="K39" s="7">
        <v>104</v>
      </c>
      <c r="L39" s="2">
        <v>0</v>
      </c>
      <c r="M39" s="7">
        <v>111</v>
      </c>
      <c r="N39" s="2">
        <v>0</v>
      </c>
      <c r="O39" s="2">
        <f t="shared" ref="O39:O73" si="34">SUM(IF(E39&gt;0,1,0)+IF(H39,1,0) +IF(I39,1,0)+IF(J39,1,0)+IF(K39,1,0)+IF(L39,1,0)+IF(M39,1,0)+IF(D39,1,0)+IF(F39,1,0)+IF(G39,1,0))</f>
        <v>9</v>
      </c>
      <c r="P39" s="2" t="str">
        <f t="shared" ref="P39:P73" si="35">B39</f>
        <v xml:space="preserve">DE WEYER </v>
      </c>
      <c r="Q39" s="2" t="str">
        <f t="shared" ref="Q39:Q73" si="36">C39</f>
        <v>MARCEL</v>
      </c>
      <c r="R39" s="2">
        <f t="shared" si="3"/>
        <v>888</v>
      </c>
      <c r="S39" s="2">
        <f t="shared" si="24"/>
        <v>784</v>
      </c>
      <c r="T39" s="2">
        <f t="shared" ref="T39:T73" si="37">LARGE($D39:$N39,1)</f>
        <v>128</v>
      </c>
      <c r="U39" s="2">
        <f t="shared" ref="U39:U73" si="38">LARGE($D39:$N39,2)</f>
        <v>114</v>
      </c>
      <c r="V39" s="2">
        <f t="shared" ref="V39:V73" si="39">LARGE($D39:$N39,3)</f>
        <v>111</v>
      </c>
      <c r="W39" s="2">
        <f t="shared" ref="W39:W73" si="40">LARGE($D39:$N39,4)</f>
        <v>111</v>
      </c>
      <c r="X39" s="2">
        <f t="shared" ref="X39:X73" si="41">LARGE($D39:$N39,5)</f>
        <v>108</v>
      </c>
      <c r="Y39" s="2">
        <f t="shared" ref="Y39:Y73" si="42">LARGE($D39:$N39,6)</f>
        <v>107</v>
      </c>
      <c r="Z39" s="2">
        <f t="shared" ref="Z39:Z73" si="43">LARGE($D39:$N39,7)</f>
        <v>105</v>
      </c>
      <c r="AA39" s="2">
        <f t="shared" ref="AA39:AA73" si="44">LARGE($D39:$N39,8)</f>
        <v>104</v>
      </c>
      <c r="AB39" s="2">
        <f t="shared" ref="AB39:AB73" si="45">SMALL($D39:$N39,1)</f>
        <v>0</v>
      </c>
    </row>
    <row r="40" spans="1:28" hidden="1" x14ac:dyDescent="0.25">
      <c r="A40" s="2">
        <v>1</v>
      </c>
      <c r="B40" s="2" t="s">
        <v>68</v>
      </c>
      <c r="C40" s="2" t="s">
        <v>69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/>
      <c r="O40" s="2">
        <f t="shared" si="34"/>
        <v>0</v>
      </c>
      <c r="P40" s="2" t="str">
        <f t="shared" si="35"/>
        <v xml:space="preserve">DE WINTER </v>
      </c>
      <c r="Q40" s="2" t="str">
        <f t="shared" si="36"/>
        <v>STAF</v>
      </c>
      <c r="R40" s="2">
        <f t="shared" ref="R40:R73" si="46">SUM(T40:AA40)</f>
        <v>0</v>
      </c>
      <c r="S40" s="2">
        <f t="shared" si="24"/>
        <v>0</v>
      </c>
      <c r="T40" s="2">
        <f t="shared" si="37"/>
        <v>0</v>
      </c>
      <c r="U40" s="2">
        <f t="shared" si="38"/>
        <v>0</v>
      </c>
      <c r="V40" s="2">
        <f t="shared" si="39"/>
        <v>0</v>
      </c>
      <c r="W40" s="2">
        <f t="shared" si="40"/>
        <v>0</v>
      </c>
      <c r="X40" s="2">
        <f t="shared" si="41"/>
        <v>0</v>
      </c>
      <c r="Y40" s="2">
        <f t="shared" si="42"/>
        <v>0</v>
      </c>
      <c r="Z40" s="2">
        <f t="shared" si="43"/>
        <v>0</v>
      </c>
      <c r="AA40" s="2">
        <f t="shared" si="44"/>
        <v>0</v>
      </c>
      <c r="AB40" s="2">
        <f t="shared" si="45"/>
        <v>0</v>
      </c>
    </row>
    <row r="41" spans="1:28" x14ac:dyDescent="0.25">
      <c r="A41" s="2">
        <v>1</v>
      </c>
      <c r="B41" s="2" t="s">
        <v>68</v>
      </c>
      <c r="C41" s="2" t="s">
        <v>27</v>
      </c>
      <c r="D41" s="2">
        <v>96</v>
      </c>
      <c r="E41" s="2">
        <v>112</v>
      </c>
      <c r="F41" s="2">
        <v>108</v>
      </c>
      <c r="G41" s="2">
        <v>104</v>
      </c>
      <c r="H41" s="7">
        <v>119</v>
      </c>
      <c r="I41" s="2">
        <v>110</v>
      </c>
      <c r="J41" s="2">
        <v>91</v>
      </c>
      <c r="K41" s="2">
        <v>117</v>
      </c>
      <c r="L41" s="2">
        <v>102</v>
      </c>
      <c r="M41" s="2">
        <v>103</v>
      </c>
      <c r="N41" s="2"/>
      <c r="O41" s="2">
        <f t="shared" si="34"/>
        <v>10</v>
      </c>
      <c r="P41" s="2" t="str">
        <f t="shared" si="35"/>
        <v xml:space="preserve">DE WINTER </v>
      </c>
      <c r="Q41" s="2" t="str">
        <f t="shared" si="36"/>
        <v>WILLY</v>
      </c>
      <c r="R41" s="2">
        <f t="shared" si="3"/>
        <v>875</v>
      </c>
      <c r="S41" s="2">
        <f>SUM(T41:Z41)</f>
        <v>773</v>
      </c>
      <c r="T41" s="2">
        <f t="shared" si="37"/>
        <v>119</v>
      </c>
      <c r="U41" s="2">
        <f t="shared" si="38"/>
        <v>117</v>
      </c>
      <c r="V41" s="2">
        <f t="shared" si="39"/>
        <v>112</v>
      </c>
      <c r="W41" s="2">
        <f t="shared" si="40"/>
        <v>110</v>
      </c>
      <c r="X41" s="2">
        <f t="shared" si="41"/>
        <v>108</v>
      </c>
      <c r="Y41" s="2">
        <f t="shared" si="42"/>
        <v>104</v>
      </c>
      <c r="Z41" s="2">
        <f t="shared" si="43"/>
        <v>103</v>
      </c>
      <c r="AA41" s="2">
        <f t="shared" si="44"/>
        <v>102</v>
      </c>
      <c r="AB41" s="2">
        <f t="shared" si="45"/>
        <v>91</v>
      </c>
    </row>
    <row r="42" spans="1:28" hidden="1" x14ac:dyDescent="0.25">
      <c r="A42" s="2">
        <v>1</v>
      </c>
      <c r="B42" s="2" t="s">
        <v>70</v>
      </c>
      <c r="C42" s="2" t="s">
        <v>71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/>
      <c r="O42" s="2">
        <f t="shared" si="34"/>
        <v>0</v>
      </c>
      <c r="P42" s="2" t="str">
        <f t="shared" si="35"/>
        <v>DECLERCQ</v>
      </c>
      <c r="Q42" s="2" t="str">
        <f t="shared" si="36"/>
        <v>AUGUST</v>
      </c>
      <c r="R42" s="2">
        <f t="shared" si="46"/>
        <v>0</v>
      </c>
      <c r="S42" s="2">
        <f t="shared" si="24"/>
        <v>0</v>
      </c>
      <c r="T42" s="2">
        <f t="shared" si="37"/>
        <v>0</v>
      </c>
      <c r="U42" s="2">
        <f t="shared" si="38"/>
        <v>0</v>
      </c>
      <c r="V42" s="2">
        <f t="shared" si="39"/>
        <v>0</v>
      </c>
      <c r="W42" s="2">
        <f t="shared" si="40"/>
        <v>0</v>
      </c>
      <c r="X42" s="2">
        <f t="shared" si="41"/>
        <v>0</v>
      </c>
      <c r="Y42" s="2">
        <f t="shared" si="42"/>
        <v>0</v>
      </c>
      <c r="Z42" s="2">
        <f t="shared" si="43"/>
        <v>0</v>
      </c>
      <c r="AA42" s="2">
        <f t="shared" si="44"/>
        <v>0</v>
      </c>
      <c r="AB42" s="2">
        <f t="shared" si="45"/>
        <v>0</v>
      </c>
    </row>
    <row r="43" spans="1:28" x14ac:dyDescent="0.25">
      <c r="A43" s="2"/>
      <c r="B43" s="2" t="s">
        <v>191</v>
      </c>
      <c r="C43" s="2" t="s">
        <v>33</v>
      </c>
      <c r="D43" s="2">
        <v>0</v>
      </c>
      <c r="E43" s="2">
        <v>97</v>
      </c>
      <c r="F43" s="2">
        <v>122</v>
      </c>
      <c r="G43" s="2">
        <v>126</v>
      </c>
      <c r="H43" s="2">
        <v>94</v>
      </c>
      <c r="I43" s="2">
        <v>95</v>
      </c>
      <c r="J43" s="2">
        <v>90</v>
      </c>
      <c r="K43" s="2">
        <v>104</v>
      </c>
      <c r="L43" s="2">
        <v>112</v>
      </c>
      <c r="M43" s="2">
        <v>115</v>
      </c>
      <c r="N43" s="2"/>
      <c r="O43" s="2">
        <f t="shared" si="34"/>
        <v>9</v>
      </c>
      <c r="P43" s="2" t="str">
        <f t="shared" si="35"/>
        <v>DEHAES</v>
      </c>
      <c r="Q43" s="2" t="str">
        <f t="shared" si="36"/>
        <v>LEO</v>
      </c>
      <c r="R43" s="2">
        <f t="shared" si="3"/>
        <v>865</v>
      </c>
      <c r="S43" s="2">
        <f t="shared" si="24"/>
        <v>771</v>
      </c>
      <c r="T43" s="2">
        <f t="shared" si="37"/>
        <v>126</v>
      </c>
      <c r="U43" s="2">
        <f t="shared" si="38"/>
        <v>122</v>
      </c>
      <c r="V43" s="2">
        <f t="shared" si="39"/>
        <v>115</v>
      </c>
      <c r="W43" s="2">
        <f t="shared" si="40"/>
        <v>112</v>
      </c>
      <c r="X43" s="2">
        <f t="shared" si="41"/>
        <v>104</v>
      </c>
      <c r="Y43" s="2">
        <f t="shared" si="42"/>
        <v>97</v>
      </c>
      <c r="Z43" s="2">
        <f t="shared" si="43"/>
        <v>95</v>
      </c>
      <c r="AA43" s="2">
        <f t="shared" si="44"/>
        <v>94</v>
      </c>
      <c r="AB43" s="2">
        <f t="shared" si="45"/>
        <v>0</v>
      </c>
    </row>
    <row r="44" spans="1:28" x14ac:dyDescent="0.25">
      <c r="A44" s="2">
        <v>1</v>
      </c>
      <c r="B44" s="2" t="s">
        <v>233</v>
      </c>
      <c r="C44" s="2" t="s">
        <v>144</v>
      </c>
      <c r="D44" s="2">
        <v>122</v>
      </c>
      <c r="E44" s="2">
        <v>104</v>
      </c>
      <c r="F44" s="2">
        <v>111</v>
      </c>
      <c r="G44" s="2">
        <v>104</v>
      </c>
      <c r="H44" s="2">
        <v>94</v>
      </c>
      <c r="I44" s="2">
        <v>0</v>
      </c>
      <c r="J44" s="2">
        <v>99</v>
      </c>
      <c r="K44" s="2">
        <v>92</v>
      </c>
      <c r="L44" s="2">
        <v>105</v>
      </c>
      <c r="M44" s="2">
        <v>113</v>
      </c>
      <c r="N44" s="2"/>
      <c r="O44" s="2">
        <f t="shared" si="34"/>
        <v>9</v>
      </c>
      <c r="P44" s="2" t="str">
        <f t="shared" si="35"/>
        <v>DELAFORTRIE</v>
      </c>
      <c r="Q44" s="2" t="str">
        <f t="shared" si="36"/>
        <v>DIRK</v>
      </c>
      <c r="R44" s="2">
        <f t="shared" si="3"/>
        <v>852</v>
      </c>
      <c r="S44" s="2">
        <f t="shared" si="24"/>
        <v>758</v>
      </c>
      <c r="T44" s="2">
        <f t="shared" si="37"/>
        <v>122</v>
      </c>
      <c r="U44" s="2">
        <f t="shared" si="38"/>
        <v>113</v>
      </c>
      <c r="V44" s="2">
        <f t="shared" si="39"/>
        <v>111</v>
      </c>
      <c r="W44" s="2">
        <f t="shared" si="40"/>
        <v>105</v>
      </c>
      <c r="X44" s="2">
        <f t="shared" si="41"/>
        <v>104</v>
      </c>
      <c r="Y44" s="2">
        <f t="shared" si="42"/>
        <v>104</v>
      </c>
      <c r="Z44" s="2">
        <f t="shared" si="43"/>
        <v>99</v>
      </c>
      <c r="AA44" s="2">
        <f t="shared" si="44"/>
        <v>94</v>
      </c>
      <c r="AB44" s="2">
        <f t="shared" si="45"/>
        <v>0</v>
      </c>
    </row>
    <row r="45" spans="1:28" hidden="1" x14ac:dyDescent="0.25">
      <c r="A45" s="2">
        <v>1</v>
      </c>
      <c r="B45" s="2" t="s">
        <v>72</v>
      </c>
      <c r="C45" s="2" t="s">
        <v>73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/>
      <c r="O45" s="2">
        <f t="shared" si="34"/>
        <v>0</v>
      </c>
      <c r="P45" s="2" t="str">
        <f t="shared" si="35"/>
        <v>DEVOS</v>
      </c>
      <c r="Q45" s="2" t="str">
        <f t="shared" si="36"/>
        <v>BART</v>
      </c>
      <c r="R45" s="2">
        <f t="shared" si="46"/>
        <v>0</v>
      </c>
      <c r="S45" s="2">
        <f>SUM(T45:X45)</f>
        <v>0</v>
      </c>
      <c r="T45" s="2">
        <f t="shared" si="37"/>
        <v>0</v>
      </c>
      <c r="U45" s="2">
        <f t="shared" si="38"/>
        <v>0</v>
      </c>
      <c r="V45" s="2">
        <f t="shared" si="39"/>
        <v>0</v>
      </c>
      <c r="W45" s="2">
        <f t="shared" si="40"/>
        <v>0</v>
      </c>
      <c r="X45" s="2">
        <f t="shared" si="41"/>
        <v>0</v>
      </c>
      <c r="Y45" s="2">
        <f t="shared" si="42"/>
        <v>0</v>
      </c>
      <c r="Z45" s="2">
        <f t="shared" si="43"/>
        <v>0</v>
      </c>
      <c r="AA45" s="2">
        <f t="shared" si="44"/>
        <v>0</v>
      </c>
      <c r="AB45" s="2">
        <f t="shared" si="45"/>
        <v>0</v>
      </c>
    </row>
    <row r="46" spans="1:28" hidden="1" x14ac:dyDescent="0.25">
      <c r="A46" s="2">
        <v>1</v>
      </c>
      <c r="B46" s="2" t="s">
        <v>40</v>
      </c>
      <c r="C46" s="2" t="s">
        <v>74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/>
      <c r="O46" s="2">
        <f t="shared" si="34"/>
        <v>0</v>
      </c>
      <c r="P46" s="2" t="str">
        <f t="shared" si="35"/>
        <v>FRANS</v>
      </c>
      <c r="Q46" s="2" t="str">
        <f t="shared" si="36"/>
        <v>GUIDO</v>
      </c>
      <c r="R46" s="2">
        <f t="shared" si="46"/>
        <v>0</v>
      </c>
      <c r="S46" s="2">
        <f>SUM(T46:X46)</f>
        <v>0</v>
      </c>
      <c r="T46" s="2">
        <f t="shared" si="37"/>
        <v>0</v>
      </c>
      <c r="U46" s="2">
        <f t="shared" si="38"/>
        <v>0</v>
      </c>
      <c r="V46" s="2">
        <f t="shared" si="39"/>
        <v>0</v>
      </c>
      <c r="W46" s="2">
        <f t="shared" si="40"/>
        <v>0</v>
      </c>
      <c r="X46" s="2">
        <f t="shared" si="41"/>
        <v>0</v>
      </c>
      <c r="Y46" s="2">
        <f t="shared" si="42"/>
        <v>0</v>
      </c>
      <c r="Z46" s="2">
        <f t="shared" si="43"/>
        <v>0</v>
      </c>
      <c r="AA46" s="2">
        <f t="shared" si="44"/>
        <v>0</v>
      </c>
      <c r="AB46" s="2">
        <f t="shared" si="45"/>
        <v>0</v>
      </c>
    </row>
    <row r="47" spans="1:28" hidden="1" x14ac:dyDescent="0.25">
      <c r="A47" s="2">
        <v>1</v>
      </c>
      <c r="B47" s="2" t="s">
        <v>40</v>
      </c>
      <c r="C47" s="2" t="s">
        <v>75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/>
      <c r="O47" s="2">
        <f t="shared" si="34"/>
        <v>0</v>
      </c>
      <c r="P47" s="2" t="str">
        <f t="shared" si="35"/>
        <v>FRANS</v>
      </c>
      <c r="Q47" s="2" t="str">
        <f t="shared" si="36"/>
        <v>RONNIE</v>
      </c>
      <c r="R47" s="2">
        <f t="shared" si="46"/>
        <v>0</v>
      </c>
      <c r="S47" s="2">
        <f>SUM(T47:X47)</f>
        <v>0</v>
      </c>
      <c r="T47" s="2">
        <f t="shared" si="37"/>
        <v>0</v>
      </c>
      <c r="U47" s="2">
        <f t="shared" si="38"/>
        <v>0</v>
      </c>
      <c r="V47" s="2">
        <f t="shared" si="39"/>
        <v>0</v>
      </c>
      <c r="W47" s="2">
        <f t="shared" si="40"/>
        <v>0</v>
      </c>
      <c r="X47" s="2">
        <f t="shared" si="41"/>
        <v>0</v>
      </c>
      <c r="Y47" s="2">
        <f t="shared" si="42"/>
        <v>0</v>
      </c>
      <c r="Z47" s="2">
        <f t="shared" si="43"/>
        <v>0</v>
      </c>
      <c r="AA47" s="2">
        <f t="shared" si="44"/>
        <v>0</v>
      </c>
      <c r="AB47" s="2">
        <f t="shared" si="45"/>
        <v>0</v>
      </c>
    </row>
    <row r="48" spans="1:28" hidden="1" x14ac:dyDescent="0.25">
      <c r="A48" s="2">
        <v>1</v>
      </c>
      <c r="B48" s="2" t="s">
        <v>204</v>
      </c>
      <c r="C48" s="2" t="s">
        <v>151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/>
      <c r="O48" s="2">
        <f t="shared" si="34"/>
        <v>0</v>
      </c>
      <c r="P48" s="2" t="str">
        <f t="shared" si="35"/>
        <v>FRANSEN</v>
      </c>
      <c r="Q48" s="2" t="str">
        <f t="shared" si="36"/>
        <v>MARC</v>
      </c>
      <c r="R48" s="2">
        <f t="shared" si="46"/>
        <v>0</v>
      </c>
      <c r="S48" s="2">
        <f t="shared" ref="S48:S57" si="47">SUM(T48:Z48)</f>
        <v>0</v>
      </c>
      <c r="T48" s="2">
        <f t="shared" si="37"/>
        <v>0</v>
      </c>
      <c r="U48" s="2">
        <f t="shared" si="38"/>
        <v>0</v>
      </c>
      <c r="V48" s="2">
        <f t="shared" si="39"/>
        <v>0</v>
      </c>
      <c r="W48" s="2">
        <f t="shared" si="40"/>
        <v>0</v>
      </c>
      <c r="X48" s="2">
        <f t="shared" si="41"/>
        <v>0</v>
      </c>
      <c r="Y48" s="2">
        <f t="shared" si="42"/>
        <v>0</v>
      </c>
      <c r="Z48" s="2">
        <f t="shared" si="43"/>
        <v>0</v>
      </c>
      <c r="AA48" s="2">
        <f t="shared" si="44"/>
        <v>0</v>
      </c>
      <c r="AB48" s="2">
        <f t="shared" si="45"/>
        <v>0</v>
      </c>
    </row>
    <row r="49" spans="1:28" x14ac:dyDescent="0.25">
      <c r="A49" s="2">
        <v>1</v>
      </c>
      <c r="B49" s="2" t="s">
        <v>76</v>
      </c>
      <c r="C49" s="2" t="s">
        <v>77</v>
      </c>
      <c r="D49" s="2">
        <v>109</v>
      </c>
      <c r="E49" s="2">
        <v>92</v>
      </c>
      <c r="F49" s="2">
        <v>100</v>
      </c>
      <c r="G49" s="2">
        <v>99</v>
      </c>
      <c r="H49" s="2">
        <v>93</v>
      </c>
      <c r="I49" s="2">
        <v>119</v>
      </c>
      <c r="J49" s="2">
        <v>83</v>
      </c>
      <c r="K49" s="2">
        <v>99</v>
      </c>
      <c r="L49" s="2">
        <v>114</v>
      </c>
      <c r="M49" s="2">
        <v>109</v>
      </c>
      <c r="N49" s="2"/>
      <c r="O49" s="2">
        <f t="shared" si="34"/>
        <v>10</v>
      </c>
      <c r="P49" s="2" t="str">
        <f t="shared" si="35"/>
        <v>GEBRUERS</v>
      </c>
      <c r="Q49" s="2" t="str">
        <f t="shared" si="36"/>
        <v>LIEVIN</v>
      </c>
      <c r="R49" s="2">
        <f t="shared" si="46"/>
        <v>842</v>
      </c>
      <c r="S49" s="2">
        <f t="shared" si="47"/>
        <v>749</v>
      </c>
      <c r="T49" s="2">
        <f t="shared" si="37"/>
        <v>119</v>
      </c>
      <c r="U49" s="2">
        <f t="shared" si="38"/>
        <v>114</v>
      </c>
      <c r="V49" s="2">
        <f t="shared" si="39"/>
        <v>109</v>
      </c>
      <c r="W49" s="2">
        <f t="shared" si="40"/>
        <v>109</v>
      </c>
      <c r="X49" s="2">
        <f t="shared" si="41"/>
        <v>100</v>
      </c>
      <c r="Y49" s="2">
        <f t="shared" si="42"/>
        <v>99</v>
      </c>
      <c r="Z49" s="2">
        <f t="shared" si="43"/>
        <v>99</v>
      </c>
      <c r="AA49" s="2">
        <f t="shared" si="44"/>
        <v>93</v>
      </c>
      <c r="AB49" s="2">
        <f t="shared" si="45"/>
        <v>83</v>
      </c>
    </row>
    <row r="50" spans="1:28" x14ac:dyDescent="0.25">
      <c r="A50" s="2"/>
      <c r="B50" s="2" t="s">
        <v>212</v>
      </c>
      <c r="C50" s="2" t="s">
        <v>86</v>
      </c>
      <c r="D50" s="2">
        <v>113</v>
      </c>
      <c r="E50" s="2">
        <v>98</v>
      </c>
      <c r="F50" s="2">
        <v>106</v>
      </c>
      <c r="G50" s="7">
        <v>123</v>
      </c>
      <c r="H50" s="2">
        <v>92</v>
      </c>
      <c r="I50" s="2">
        <v>109</v>
      </c>
      <c r="J50" s="2">
        <v>105</v>
      </c>
      <c r="K50" s="2">
        <v>93</v>
      </c>
      <c r="L50" s="2">
        <v>0</v>
      </c>
      <c r="M50" s="2">
        <v>109</v>
      </c>
      <c r="N50" s="2"/>
      <c r="O50" s="2">
        <f t="shared" ref="O50" si="48">SUM(IF(E50&gt;0,1,0)+IF(H50,1,0) +IF(I50,1,0)+IF(J50,1,0)+IF(K50,1,0)+IF(L50,1,0)+IF(M50,1,0)+IF(D50,1,0)+IF(F50,1,0)+IF(G50,1,0))</f>
        <v>9</v>
      </c>
      <c r="P50" s="2" t="str">
        <f t="shared" ref="P50" si="49">B50</f>
        <v>GEEROMS</v>
      </c>
      <c r="Q50" s="2" t="str">
        <f t="shared" ref="Q50" si="50">C50</f>
        <v>JOHAN</v>
      </c>
      <c r="R50" s="2">
        <f t="shared" si="46"/>
        <v>856</v>
      </c>
      <c r="S50" s="2">
        <f t="shared" si="47"/>
        <v>763</v>
      </c>
      <c r="T50" s="2">
        <f t="shared" si="37"/>
        <v>123</v>
      </c>
      <c r="U50" s="2">
        <f t="shared" si="38"/>
        <v>113</v>
      </c>
      <c r="V50" s="2">
        <f t="shared" si="39"/>
        <v>109</v>
      </c>
      <c r="W50" s="2">
        <f t="shared" si="40"/>
        <v>109</v>
      </c>
      <c r="X50" s="2">
        <f t="shared" si="41"/>
        <v>106</v>
      </c>
      <c r="Y50" s="2">
        <f t="shared" si="42"/>
        <v>105</v>
      </c>
      <c r="Z50" s="2">
        <f t="shared" si="43"/>
        <v>98</v>
      </c>
      <c r="AA50" s="2">
        <f t="shared" si="44"/>
        <v>93</v>
      </c>
      <c r="AB50" s="2">
        <f t="shared" si="45"/>
        <v>0</v>
      </c>
    </row>
    <row r="51" spans="1:28" hidden="1" x14ac:dyDescent="0.25">
      <c r="A51" s="2">
        <v>1</v>
      </c>
      <c r="B51" s="2" t="s">
        <v>78</v>
      </c>
      <c r="C51" s="2" t="s">
        <v>200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f t="shared" si="34"/>
        <v>0</v>
      </c>
      <c r="P51" s="2" t="str">
        <f t="shared" si="35"/>
        <v>GOOSSENS</v>
      </c>
      <c r="Q51" s="2" t="str">
        <f t="shared" si="36"/>
        <v>GERT</v>
      </c>
      <c r="R51" s="2">
        <f t="shared" si="46"/>
        <v>0</v>
      </c>
      <c r="S51" s="2">
        <f t="shared" si="47"/>
        <v>0</v>
      </c>
      <c r="T51" s="2">
        <f t="shared" si="37"/>
        <v>0</v>
      </c>
      <c r="U51" s="2">
        <f t="shared" si="38"/>
        <v>0</v>
      </c>
      <c r="V51" s="2">
        <f t="shared" si="39"/>
        <v>0</v>
      </c>
      <c r="W51" s="2">
        <f t="shared" si="40"/>
        <v>0</v>
      </c>
      <c r="X51" s="2">
        <f t="shared" si="41"/>
        <v>0</v>
      </c>
      <c r="Y51" s="2">
        <f t="shared" si="42"/>
        <v>0</v>
      </c>
      <c r="Z51" s="2">
        <f t="shared" si="43"/>
        <v>0</v>
      </c>
      <c r="AA51" s="2">
        <f t="shared" si="44"/>
        <v>0</v>
      </c>
      <c r="AB51" s="2">
        <f t="shared" si="45"/>
        <v>0</v>
      </c>
    </row>
    <row r="52" spans="1:28" x14ac:dyDescent="0.25">
      <c r="A52" s="2" t="s">
        <v>199</v>
      </c>
      <c r="B52" s="2" t="s">
        <v>78</v>
      </c>
      <c r="C52" s="2" t="s">
        <v>19</v>
      </c>
      <c r="D52" s="2">
        <v>109</v>
      </c>
      <c r="E52" s="2">
        <v>112</v>
      </c>
      <c r="F52" s="2">
        <v>104</v>
      </c>
      <c r="G52" s="2">
        <v>109</v>
      </c>
      <c r="H52" s="2">
        <v>119</v>
      </c>
      <c r="I52" s="2">
        <v>100</v>
      </c>
      <c r="J52" s="2">
        <v>104</v>
      </c>
      <c r="K52" s="2">
        <v>140</v>
      </c>
      <c r="L52" s="2">
        <v>96</v>
      </c>
      <c r="M52" s="7">
        <v>128</v>
      </c>
      <c r="N52" s="2">
        <v>0</v>
      </c>
      <c r="O52" s="2">
        <f t="shared" si="34"/>
        <v>10</v>
      </c>
      <c r="P52" s="2" t="str">
        <f t="shared" si="35"/>
        <v>GOOSSENS</v>
      </c>
      <c r="Q52" s="2" t="str">
        <f t="shared" si="36"/>
        <v>ROGER</v>
      </c>
      <c r="R52" s="2">
        <f t="shared" si="46"/>
        <v>925</v>
      </c>
      <c r="S52" s="2">
        <f t="shared" si="47"/>
        <v>821</v>
      </c>
      <c r="T52" s="2">
        <f t="shared" si="37"/>
        <v>140</v>
      </c>
      <c r="U52" s="2">
        <f t="shared" si="38"/>
        <v>128</v>
      </c>
      <c r="V52" s="2">
        <f t="shared" si="39"/>
        <v>119</v>
      </c>
      <c r="W52" s="2">
        <f t="shared" si="40"/>
        <v>112</v>
      </c>
      <c r="X52" s="2">
        <f t="shared" si="41"/>
        <v>109</v>
      </c>
      <c r="Y52" s="2">
        <f t="shared" si="42"/>
        <v>109</v>
      </c>
      <c r="Z52" s="2">
        <f t="shared" si="43"/>
        <v>104</v>
      </c>
      <c r="AA52" s="2">
        <f t="shared" si="44"/>
        <v>104</v>
      </c>
      <c r="AB52" s="2">
        <f t="shared" si="45"/>
        <v>0</v>
      </c>
    </row>
    <row r="53" spans="1:28" x14ac:dyDescent="0.25">
      <c r="A53" s="2"/>
      <c r="B53" s="2" t="s">
        <v>79</v>
      </c>
      <c r="C53" s="2" t="s">
        <v>197</v>
      </c>
      <c r="D53" s="2">
        <v>107</v>
      </c>
      <c r="E53" s="2">
        <v>102</v>
      </c>
      <c r="F53" s="2">
        <v>102</v>
      </c>
      <c r="G53" s="2">
        <v>92</v>
      </c>
      <c r="H53" s="2">
        <v>90</v>
      </c>
      <c r="I53" s="2">
        <v>100</v>
      </c>
      <c r="J53" s="2">
        <v>118</v>
      </c>
      <c r="K53" s="2">
        <v>102</v>
      </c>
      <c r="L53" s="2">
        <v>108</v>
      </c>
      <c r="M53" s="2">
        <v>98</v>
      </c>
      <c r="N53" s="2"/>
      <c r="O53" s="2">
        <f t="shared" si="34"/>
        <v>10</v>
      </c>
      <c r="P53" s="2" t="str">
        <f t="shared" si="35"/>
        <v>GORIS</v>
      </c>
      <c r="Q53" s="2" t="str">
        <f t="shared" si="36"/>
        <v>FRANK</v>
      </c>
      <c r="R53" s="2">
        <f t="shared" si="46"/>
        <v>837</v>
      </c>
      <c r="S53" s="2">
        <f t="shared" si="47"/>
        <v>739</v>
      </c>
      <c r="T53" s="2">
        <f t="shared" si="37"/>
        <v>118</v>
      </c>
      <c r="U53" s="2">
        <f t="shared" si="38"/>
        <v>108</v>
      </c>
      <c r="V53" s="2">
        <f t="shared" si="39"/>
        <v>107</v>
      </c>
      <c r="W53" s="2">
        <f t="shared" si="40"/>
        <v>102</v>
      </c>
      <c r="X53" s="2">
        <f t="shared" si="41"/>
        <v>102</v>
      </c>
      <c r="Y53" s="2">
        <f t="shared" si="42"/>
        <v>102</v>
      </c>
      <c r="Z53" s="2">
        <f t="shared" si="43"/>
        <v>100</v>
      </c>
      <c r="AA53" s="2">
        <f t="shared" si="44"/>
        <v>98</v>
      </c>
      <c r="AB53" s="2">
        <f t="shared" si="45"/>
        <v>90</v>
      </c>
    </row>
    <row r="54" spans="1:28" hidden="1" x14ac:dyDescent="0.25">
      <c r="A54" s="2">
        <v>1</v>
      </c>
      <c r="B54" s="2" t="s">
        <v>79</v>
      </c>
      <c r="C54" s="2" t="s">
        <v>59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/>
      <c r="O54" s="2">
        <f t="shared" si="34"/>
        <v>0</v>
      </c>
      <c r="P54" s="2" t="str">
        <f t="shared" si="35"/>
        <v>GORIS</v>
      </c>
      <c r="Q54" s="2" t="str">
        <f t="shared" si="36"/>
        <v>JOS</v>
      </c>
      <c r="R54" s="2">
        <f t="shared" si="46"/>
        <v>0</v>
      </c>
      <c r="S54" s="2">
        <f t="shared" si="47"/>
        <v>0</v>
      </c>
      <c r="T54" s="2">
        <f t="shared" si="37"/>
        <v>0</v>
      </c>
      <c r="U54" s="2">
        <f t="shared" si="38"/>
        <v>0</v>
      </c>
      <c r="V54" s="2">
        <f t="shared" si="39"/>
        <v>0</v>
      </c>
      <c r="W54" s="2">
        <f t="shared" si="40"/>
        <v>0</v>
      </c>
      <c r="X54" s="2">
        <f t="shared" si="41"/>
        <v>0</v>
      </c>
      <c r="Y54" s="2">
        <f t="shared" si="42"/>
        <v>0</v>
      </c>
      <c r="Z54" s="2">
        <f t="shared" si="43"/>
        <v>0</v>
      </c>
      <c r="AA54" s="2">
        <f t="shared" si="44"/>
        <v>0</v>
      </c>
      <c r="AB54" s="2">
        <f t="shared" si="45"/>
        <v>0</v>
      </c>
    </row>
    <row r="55" spans="1:28" x14ac:dyDescent="0.25">
      <c r="A55" s="2">
        <v>1</v>
      </c>
      <c r="B55" s="2" t="s">
        <v>80</v>
      </c>
      <c r="C55" s="2" t="s">
        <v>81</v>
      </c>
      <c r="D55" s="7">
        <v>99</v>
      </c>
      <c r="E55" s="2">
        <v>113</v>
      </c>
      <c r="F55" s="2">
        <v>118</v>
      </c>
      <c r="G55" s="2">
        <v>134</v>
      </c>
      <c r="H55" s="2">
        <v>107</v>
      </c>
      <c r="I55" s="2">
        <v>116</v>
      </c>
      <c r="J55" s="2">
        <v>118</v>
      </c>
      <c r="K55" s="2">
        <v>108</v>
      </c>
      <c r="L55" s="2">
        <v>114</v>
      </c>
      <c r="M55" s="2">
        <v>113</v>
      </c>
      <c r="N55" s="2"/>
      <c r="O55" s="2">
        <f t="shared" si="34"/>
        <v>10</v>
      </c>
      <c r="P55" s="2" t="str">
        <f t="shared" si="35"/>
        <v>GOYVAERTS</v>
      </c>
      <c r="Q55" s="2" t="str">
        <f t="shared" si="36"/>
        <v>EDDY</v>
      </c>
      <c r="R55" s="2">
        <f t="shared" si="46"/>
        <v>934</v>
      </c>
      <c r="S55" s="2">
        <f t="shared" si="47"/>
        <v>826</v>
      </c>
      <c r="T55" s="2">
        <f t="shared" si="37"/>
        <v>134</v>
      </c>
      <c r="U55" s="2">
        <f t="shared" si="38"/>
        <v>118</v>
      </c>
      <c r="V55" s="2">
        <f t="shared" si="39"/>
        <v>118</v>
      </c>
      <c r="W55" s="2">
        <f t="shared" si="40"/>
        <v>116</v>
      </c>
      <c r="X55" s="2">
        <f t="shared" si="41"/>
        <v>114</v>
      </c>
      <c r="Y55" s="2">
        <f t="shared" si="42"/>
        <v>113</v>
      </c>
      <c r="Z55" s="2">
        <f t="shared" si="43"/>
        <v>113</v>
      </c>
      <c r="AA55" s="2">
        <f t="shared" si="44"/>
        <v>108</v>
      </c>
      <c r="AB55" s="2">
        <f t="shared" si="45"/>
        <v>99</v>
      </c>
    </row>
    <row r="56" spans="1:28" x14ac:dyDescent="0.25">
      <c r="A56" s="2">
        <v>1</v>
      </c>
      <c r="B56" s="2" t="s">
        <v>80</v>
      </c>
      <c r="C56" s="2" t="s">
        <v>21</v>
      </c>
      <c r="D56" s="2">
        <v>103</v>
      </c>
      <c r="E56" s="2">
        <v>113</v>
      </c>
      <c r="F56" s="2">
        <v>0</v>
      </c>
      <c r="G56" s="2">
        <v>109</v>
      </c>
      <c r="H56" s="2">
        <v>96</v>
      </c>
      <c r="I56" s="2">
        <v>97</v>
      </c>
      <c r="J56" s="2">
        <v>99</v>
      </c>
      <c r="K56" s="2">
        <v>0</v>
      </c>
      <c r="L56" s="2">
        <v>96</v>
      </c>
      <c r="M56" s="2">
        <v>90</v>
      </c>
      <c r="N56" s="2"/>
      <c r="O56" s="2">
        <f t="shared" si="34"/>
        <v>8</v>
      </c>
      <c r="P56" s="2" t="str">
        <f t="shared" si="35"/>
        <v>GOYVAERTS</v>
      </c>
      <c r="Q56" s="2" t="str">
        <f t="shared" si="36"/>
        <v>SIMONNE</v>
      </c>
      <c r="R56" s="2">
        <f t="shared" si="46"/>
        <v>803</v>
      </c>
      <c r="S56" s="2">
        <f t="shared" si="47"/>
        <v>713</v>
      </c>
      <c r="T56" s="2">
        <f t="shared" si="37"/>
        <v>113</v>
      </c>
      <c r="U56" s="2">
        <f t="shared" si="38"/>
        <v>109</v>
      </c>
      <c r="V56" s="2">
        <f t="shared" si="39"/>
        <v>103</v>
      </c>
      <c r="W56" s="2">
        <f t="shared" si="40"/>
        <v>99</v>
      </c>
      <c r="X56" s="2">
        <f t="shared" si="41"/>
        <v>97</v>
      </c>
      <c r="Y56" s="2">
        <f t="shared" si="42"/>
        <v>96</v>
      </c>
      <c r="Z56" s="2">
        <f t="shared" si="43"/>
        <v>96</v>
      </c>
      <c r="AA56" s="2">
        <f t="shared" si="44"/>
        <v>90</v>
      </c>
      <c r="AB56" s="2">
        <f t="shared" si="45"/>
        <v>0</v>
      </c>
    </row>
    <row r="57" spans="1:28" x14ac:dyDescent="0.25">
      <c r="A57" s="2">
        <v>1</v>
      </c>
      <c r="B57" s="2" t="s">
        <v>80</v>
      </c>
      <c r="C57" s="2" t="s">
        <v>82</v>
      </c>
      <c r="D57" s="2">
        <v>116</v>
      </c>
      <c r="E57" s="2">
        <v>102</v>
      </c>
      <c r="F57" s="2">
        <v>108</v>
      </c>
      <c r="G57" s="2">
        <v>105</v>
      </c>
      <c r="H57" s="2">
        <v>127</v>
      </c>
      <c r="I57" s="2">
        <v>125</v>
      </c>
      <c r="J57" s="2">
        <v>106</v>
      </c>
      <c r="K57" s="2">
        <v>95</v>
      </c>
      <c r="L57" s="2">
        <v>102</v>
      </c>
      <c r="M57" s="2">
        <v>121</v>
      </c>
      <c r="N57" s="2"/>
      <c r="O57" s="2">
        <f t="shared" si="34"/>
        <v>10</v>
      </c>
      <c r="P57" s="2" t="str">
        <f t="shared" si="35"/>
        <v>GOYVAERTS</v>
      </c>
      <c r="Q57" s="2" t="str">
        <f t="shared" si="36"/>
        <v>VICTOR</v>
      </c>
      <c r="R57" s="2">
        <f t="shared" si="46"/>
        <v>910</v>
      </c>
      <c r="S57" s="2">
        <f t="shared" si="47"/>
        <v>808</v>
      </c>
      <c r="T57" s="2">
        <f t="shared" si="37"/>
        <v>127</v>
      </c>
      <c r="U57" s="2">
        <f t="shared" si="38"/>
        <v>125</v>
      </c>
      <c r="V57" s="2">
        <f t="shared" si="39"/>
        <v>121</v>
      </c>
      <c r="W57" s="2">
        <f t="shared" si="40"/>
        <v>116</v>
      </c>
      <c r="X57" s="2">
        <f t="shared" si="41"/>
        <v>108</v>
      </c>
      <c r="Y57" s="2">
        <f t="shared" si="42"/>
        <v>106</v>
      </c>
      <c r="Z57" s="2">
        <f t="shared" si="43"/>
        <v>105</v>
      </c>
      <c r="AA57" s="2">
        <f t="shared" si="44"/>
        <v>102</v>
      </c>
      <c r="AB57" s="2">
        <f t="shared" si="45"/>
        <v>95</v>
      </c>
    </row>
    <row r="58" spans="1:28" hidden="1" x14ac:dyDescent="0.25">
      <c r="A58" s="2"/>
      <c r="B58" s="2" t="s">
        <v>201</v>
      </c>
      <c r="C58" s="2" t="s">
        <v>88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/>
      <c r="O58" s="2">
        <f t="shared" si="34"/>
        <v>0</v>
      </c>
      <c r="P58" s="2" t="str">
        <f t="shared" si="35"/>
        <v>GYSEMANS</v>
      </c>
      <c r="Q58" s="2" t="str">
        <f t="shared" si="36"/>
        <v>ANDRE</v>
      </c>
      <c r="R58" s="2">
        <f t="shared" si="46"/>
        <v>0</v>
      </c>
      <c r="S58" s="2">
        <f>SUM(T58:Z58)</f>
        <v>0</v>
      </c>
      <c r="T58" s="2">
        <f t="shared" si="37"/>
        <v>0</v>
      </c>
      <c r="U58" s="2">
        <f t="shared" si="38"/>
        <v>0</v>
      </c>
      <c r="V58" s="2">
        <f t="shared" si="39"/>
        <v>0</v>
      </c>
      <c r="W58" s="2">
        <f t="shared" si="40"/>
        <v>0</v>
      </c>
      <c r="X58" s="2">
        <f t="shared" si="41"/>
        <v>0</v>
      </c>
      <c r="Y58" s="2">
        <f t="shared" si="42"/>
        <v>0</v>
      </c>
      <c r="Z58" s="2">
        <f t="shared" si="43"/>
        <v>0</v>
      </c>
      <c r="AA58" s="2">
        <f t="shared" si="44"/>
        <v>0</v>
      </c>
      <c r="AB58" s="2">
        <f t="shared" si="45"/>
        <v>0</v>
      </c>
    </row>
    <row r="59" spans="1:28" x14ac:dyDescent="0.25">
      <c r="A59" s="2">
        <v>1</v>
      </c>
      <c r="B59" s="2" t="s">
        <v>83</v>
      </c>
      <c r="C59" s="2" t="s">
        <v>84</v>
      </c>
      <c r="D59" s="2">
        <v>108</v>
      </c>
      <c r="E59" s="2">
        <v>115</v>
      </c>
      <c r="F59" s="2">
        <v>97</v>
      </c>
      <c r="G59" s="2">
        <v>105</v>
      </c>
      <c r="H59" s="2">
        <v>88</v>
      </c>
      <c r="I59" s="2">
        <v>95</v>
      </c>
      <c r="J59" s="2">
        <v>0</v>
      </c>
      <c r="K59" s="2">
        <v>114</v>
      </c>
      <c r="L59" s="2">
        <v>120</v>
      </c>
      <c r="M59" s="7">
        <v>108</v>
      </c>
      <c r="N59" s="2"/>
      <c r="O59" s="2">
        <f t="shared" si="34"/>
        <v>9</v>
      </c>
      <c r="P59" s="2" t="str">
        <f t="shared" si="35"/>
        <v>HAEMELS</v>
      </c>
      <c r="Q59" s="2" t="str">
        <f t="shared" si="36"/>
        <v>JEAN</v>
      </c>
      <c r="R59" s="2">
        <f t="shared" si="46"/>
        <v>862</v>
      </c>
      <c r="S59" s="2">
        <f t="shared" ref="S59:S60" si="51">SUM(T59:Z59)</f>
        <v>767</v>
      </c>
      <c r="T59" s="2">
        <f t="shared" si="37"/>
        <v>120</v>
      </c>
      <c r="U59" s="2">
        <f t="shared" si="38"/>
        <v>115</v>
      </c>
      <c r="V59" s="2">
        <f t="shared" si="39"/>
        <v>114</v>
      </c>
      <c r="W59" s="2">
        <f t="shared" si="40"/>
        <v>108</v>
      </c>
      <c r="X59" s="2">
        <f t="shared" si="41"/>
        <v>108</v>
      </c>
      <c r="Y59" s="2">
        <f t="shared" si="42"/>
        <v>105</v>
      </c>
      <c r="Z59" s="2">
        <f t="shared" si="43"/>
        <v>97</v>
      </c>
      <c r="AA59" s="2">
        <f t="shared" si="44"/>
        <v>95</v>
      </c>
      <c r="AB59" s="2">
        <f t="shared" si="45"/>
        <v>0</v>
      </c>
    </row>
    <row r="60" spans="1:28" x14ac:dyDescent="0.25">
      <c r="A60" s="2">
        <v>1</v>
      </c>
      <c r="B60" s="2" t="s">
        <v>85</v>
      </c>
      <c r="C60" s="2" t="s">
        <v>43</v>
      </c>
      <c r="D60" s="2">
        <v>96</v>
      </c>
      <c r="E60" s="2">
        <v>99</v>
      </c>
      <c r="F60" s="2">
        <v>97</v>
      </c>
      <c r="G60" s="2">
        <v>106</v>
      </c>
      <c r="H60" s="2">
        <v>0</v>
      </c>
      <c r="I60" s="2">
        <v>130</v>
      </c>
      <c r="J60" s="2">
        <v>102</v>
      </c>
      <c r="K60" s="2">
        <v>99</v>
      </c>
      <c r="L60" s="2">
        <v>101</v>
      </c>
      <c r="M60" s="2">
        <v>122</v>
      </c>
      <c r="N60" s="2"/>
      <c r="O60" s="2">
        <f t="shared" si="34"/>
        <v>9</v>
      </c>
      <c r="P60" s="2" t="str">
        <f t="shared" si="35"/>
        <v>HAEPERS</v>
      </c>
      <c r="Q60" s="2" t="str">
        <f t="shared" si="36"/>
        <v>EMIEL</v>
      </c>
      <c r="R60" s="2">
        <f t="shared" si="46"/>
        <v>856</v>
      </c>
      <c r="S60" s="2">
        <f t="shared" si="51"/>
        <v>759</v>
      </c>
      <c r="T60" s="2">
        <f t="shared" si="37"/>
        <v>130</v>
      </c>
      <c r="U60" s="2">
        <f t="shared" si="38"/>
        <v>122</v>
      </c>
      <c r="V60" s="2">
        <f t="shared" si="39"/>
        <v>106</v>
      </c>
      <c r="W60" s="2">
        <f t="shared" si="40"/>
        <v>102</v>
      </c>
      <c r="X60" s="2">
        <f t="shared" si="41"/>
        <v>101</v>
      </c>
      <c r="Y60" s="2">
        <f t="shared" si="42"/>
        <v>99</v>
      </c>
      <c r="Z60" s="2">
        <f t="shared" si="43"/>
        <v>99</v>
      </c>
      <c r="AA60" s="2">
        <f t="shared" si="44"/>
        <v>97</v>
      </c>
      <c r="AB60" s="2">
        <f t="shared" si="45"/>
        <v>0</v>
      </c>
    </row>
    <row r="61" spans="1:28" hidden="1" x14ac:dyDescent="0.25">
      <c r="A61" s="2">
        <v>1</v>
      </c>
      <c r="B61" s="2" t="s">
        <v>85</v>
      </c>
      <c r="C61" s="2" t="s">
        <v>86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  <c r="O61" s="2">
        <f t="shared" si="34"/>
        <v>0</v>
      </c>
      <c r="P61" s="2" t="str">
        <f t="shared" si="35"/>
        <v>HAEPERS</v>
      </c>
      <c r="Q61" s="2" t="str">
        <f t="shared" si="36"/>
        <v>JOHAN</v>
      </c>
      <c r="R61" s="2">
        <f t="shared" si="46"/>
        <v>0</v>
      </c>
      <c r="S61" s="2">
        <f>SUM(T61:X61)</f>
        <v>0</v>
      </c>
      <c r="T61" s="2">
        <f t="shared" si="37"/>
        <v>0</v>
      </c>
      <c r="U61" s="2">
        <f t="shared" si="38"/>
        <v>0</v>
      </c>
      <c r="V61" s="2">
        <f t="shared" si="39"/>
        <v>0</v>
      </c>
      <c r="W61" s="2">
        <f t="shared" si="40"/>
        <v>0</v>
      </c>
      <c r="X61" s="2">
        <f t="shared" si="41"/>
        <v>0</v>
      </c>
      <c r="Y61" s="2">
        <f t="shared" si="42"/>
        <v>0</v>
      </c>
      <c r="Z61" s="2">
        <f t="shared" si="43"/>
        <v>0</v>
      </c>
      <c r="AA61" s="2">
        <f t="shared" si="44"/>
        <v>0</v>
      </c>
      <c r="AB61" s="2">
        <f t="shared" si="45"/>
        <v>0</v>
      </c>
    </row>
    <row r="62" spans="1:28" x14ac:dyDescent="0.25">
      <c r="A62" s="2">
        <v>1</v>
      </c>
      <c r="B62" s="2" t="s">
        <v>87</v>
      </c>
      <c r="C62" s="2" t="s">
        <v>88</v>
      </c>
      <c r="D62" s="2">
        <v>118</v>
      </c>
      <c r="E62" s="2">
        <v>99</v>
      </c>
      <c r="F62" s="2">
        <v>88</v>
      </c>
      <c r="G62" s="2">
        <v>118</v>
      </c>
      <c r="H62" s="2">
        <v>95</v>
      </c>
      <c r="I62" s="2">
        <v>125</v>
      </c>
      <c r="J62" s="2">
        <v>107</v>
      </c>
      <c r="K62" s="2">
        <v>108</v>
      </c>
      <c r="L62" s="2">
        <v>116</v>
      </c>
      <c r="M62" s="2">
        <v>129</v>
      </c>
      <c r="N62" s="2"/>
      <c r="O62" s="2">
        <f t="shared" si="34"/>
        <v>10</v>
      </c>
      <c r="P62" s="2" t="str">
        <f t="shared" si="35"/>
        <v>HELSEN</v>
      </c>
      <c r="Q62" s="2" t="str">
        <f t="shared" si="36"/>
        <v>ANDRE</v>
      </c>
      <c r="R62" s="2">
        <f t="shared" si="46"/>
        <v>920</v>
      </c>
      <c r="S62" s="2">
        <f>SUM(T62:Z62)</f>
        <v>821</v>
      </c>
      <c r="T62" s="2">
        <f t="shared" si="37"/>
        <v>129</v>
      </c>
      <c r="U62" s="2">
        <f t="shared" si="38"/>
        <v>125</v>
      </c>
      <c r="V62" s="2">
        <f t="shared" si="39"/>
        <v>118</v>
      </c>
      <c r="W62" s="2">
        <f t="shared" si="40"/>
        <v>118</v>
      </c>
      <c r="X62" s="2">
        <f t="shared" si="41"/>
        <v>116</v>
      </c>
      <c r="Y62" s="2">
        <f t="shared" si="42"/>
        <v>108</v>
      </c>
      <c r="Z62" s="2">
        <f t="shared" si="43"/>
        <v>107</v>
      </c>
      <c r="AA62" s="2">
        <f t="shared" si="44"/>
        <v>99</v>
      </c>
      <c r="AB62" s="2">
        <f t="shared" si="45"/>
        <v>88</v>
      </c>
    </row>
    <row r="63" spans="1:28" hidden="1" x14ac:dyDescent="0.25">
      <c r="A63" s="2">
        <v>1</v>
      </c>
      <c r="B63" s="2" t="s">
        <v>89</v>
      </c>
      <c r="C63" s="2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/>
      <c r="O63" s="2">
        <f t="shared" si="34"/>
        <v>0</v>
      </c>
      <c r="P63" s="2" t="str">
        <f t="shared" si="35"/>
        <v>HENDRICKX</v>
      </c>
      <c r="Q63" s="2" t="str">
        <f t="shared" si="36"/>
        <v>JOS</v>
      </c>
      <c r="R63" s="2">
        <f t="shared" si="46"/>
        <v>0</v>
      </c>
      <c r="S63" s="2">
        <f t="shared" ref="S63:S68" si="52">SUM(T63:Z63)</f>
        <v>0</v>
      </c>
      <c r="T63" s="2">
        <f t="shared" si="37"/>
        <v>0</v>
      </c>
      <c r="U63" s="2">
        <f t="shared" si="38"/>
        <v>0</v>
      </c>
      <c r="V63" s="2">
        <f t="shared" si="39"/>
        <v>0</v>
      </c>
      <c r="W63" s="2">
        <f t="shared" si="40"/>
        <v>0</v>
      </c>
      <c r="X63" s="2">
        <f t="shared" si="41"/>
        <v>0</v>
      </c>
      <c r="Y63" s="2">
        <f t="shared" si="42"/>
        <v>0</v>
      </c>
      <c r="Z63" s="2">
        <f t="shared" si="43"/>
        <v>0</v>
      </c>
      <c r="AA63" s="2">
        <f t="shared" si="44"/>
        <v>0</v>
      </c>
      <c r="AB63" s="2">
        <f t="shared" si="45"/>
        <v>0</v>
      </c>
    </row>
    <row r="64" spans="1:28" x14ac:dyDescent="0.25">
      <c r="A64" s="2"/>
      <c r="B64" s="2" t="s">
        <v>89</v>
      </c>
      <c r="C64" s="2" t="s">
        <v>231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95</v>
      </c>
      <c r="J64" s="2">
        <v>0</v>
      </c>
      <c r="K64" s="2">
        <v>0</v>
      </c>
      <c r="L64" s="2">
        <v>0</v>
      </c>
      <c r="M64" s="2">
        <v>0</v>
      </c>
      <c r="N64" s="2"/>
      <c r="O64" s="2">
        <f t="shared" ref="O64" si="53">SUM(IF(E64&gt;0,1,0)+IF(H64,1,0) +IF(I64,1,0)+IF(J64,1,0)+IF(K64,1,0)+IF(L64,1,0)+IF(M64,1,0)+IF(D64,1,0)+IF(F64,1,0)+IF(G64,1,0))</f>
        <v>1</v>
      </c>
      <c r="P64" s="2" t="str">
        <f t="shared" ref="P64" si="54">B64</f>
        <v>HENDRICKX</v>
      </c>
      <c r="Q64" s="2" t="str">
        <f t="shared" ref="Q64" si="55">C64</f>
        <v>WALTER</v>
      </c>
      <c r="R64" s="2">
        <f t="shared" si="46"/>
        <v>95</v>
      </c>
      <c r="S64" s="2">
        <f t="shared" si="52"/>
        <v>95</v>
      </c>
      <c r="T64" s="2">
        <f t="shared" si="37"/>
        <v>95</v>
      </c>
      <c r="U64" s="2">
        <f t="shared" si="38"/>
        <v>0</v>
      </c>
      <c r="V64" s="2">
        <f t="shared" si="39"/>
        <v>0</v>
      </c>
      <c r="W64" s="2">
        <f t="shared" si="40"/>
        <v>0</v>
      </c>
      <c r="X64" s="2">
        <f t="shared" si="41"/>
        <v>0</v>
      </c>
      <c r="Y64" s="2">
        <f t="shared" si="42"/>
        <v>0</v>
      </c>
      <c r="Z64" s="2">
        <f t="shared" si="43"/>
        <v>0</v>
      </c>
      <c r="AA64" s="2">
        <f t="shared" si="44"/>
        <v>0</v>
      </c>
      <c r="AB64" s="2"/>
    </row>
    <row r="65" spans="1:28" x14ac:dyDescent="0.25">
      <c r="A65" s="2"/>
      <c r="B65" s="2" t="s">
        <v>230</v>
      </c>
      <c r="C65" s="2" t="s">
        <v>31</v>
      </c>
      <c r="D65" s="2">
        <v>0</v>
      </c>
      <c r="E65" s="2">
        <v>116</v>
      </c>
      <c r="F65" s="2">
        <v>114</v>
      </c>
      <c r="G65" s="2">
        <v>113</v>
      </c>
      <c r="H65" s="2">
        <v>96</v>
      </c>
      <c r="I65" s="2">
        <v>108</v>
      </c>
      <c r="J65" s="2">
        <v>94</v>
      </c>
      <c r="K65" s="2">
        <v>102</v>
      </c>
      <c r="L65" s="2">
        <v>95</v>
      </c>
      <c r="M65" s="2">
        <v>110</v>
      </c>
      <c r="N65" s="2"/>
      <c r="O65" s="2">
        <f t="shared" ref="O65" si="56">SUM(IF(E65&gt;0,1,0)+IF(H65,1,0) +IF(I65,1,0)+IF(J65,1,0)+IF(K65,1,0)+IF(L65,1,0)+IF(M65,1,0)+IF(D65,1,0)+IF(F65,1,0)+IF(G65,1,0))</f>
        <v>9</v>
      </c>
      <c r="P65" s="2" t="str">
        <f t="shared" ref="P65" si="57">B65</f>
        <v>HEYLIGHEN</v>
      </c>
      <c r="Q65" s="2" t="str">
        <f t="shared" ref="Q65" si="58">C65</f>
        <v>PAUL</v>
      </c>
      <c r="R65" s="2">
        <f t="shared" si="46"/>
        <v>854</v>
      </c>
      <c r="S65" s="2">
        <f t="shared" si="52"/>
        <v>759</v>
      </c>
      <c r="T65" s="2">
        <f t="shared" si="37"/>
        <v>116</v>
      </c>
      <c r="U65" s="2">
        <f t="shared" si="38"/>
        <v>114</v>
      </c>
      <c r="V65" s="2">
        <f t="shared" si="39"/>
        <v>113</v>
      </c>
      <c r="W65" s="2">
        <f t="shared" si="40"/>
        <v>110</v>
      </c>
      <c r="X65" s="2">
        <f t="shared" si="41"/>
        <v>108</v>
      </c>
      <c r="Y65" s="2">
        <f t="shared" si="42"/>
        <v>102</v>
      </c>
      <c r="Z65" s="2">
        <f t="shared" si="43"/>
        <v>96</v>
      </c>
      <c r="AA65" s="2">
        <f t="shared" si="44"/>
        <v>95</v>
      </c>
      <c r="AB65" s="2">
        <f t="shared" si="45"/>
        <v>0</v>
      </c>
    </row>
    <row r="66" spans="1:28" x14ac:dyDescent="0.25">
      <c r="A66" s="2">
        <v>1</v>
      </c>
      <c r="B66" s="2" t="s">
        <v>90</v>
      </c>
      <c r="C66" s="2" t="s">
        <v>91</v>
      </c>
      <c r="D66" s="2">
        <v>108</v>
      </c>
      <c r="E66" s="2">
        <v>82</v>
      </c>
      <c r="F66" s="2">
        <v>120</v>
      </c>
      <c r="G66" s="2">
        <v>92</v>
      </c>
      <c r="H66" s="2">
        <v>0</v>
      </c>
      <c r="I66" s="2">
        <v>102</v>
      </c>
      <c r="J66" s="2">
        <v>109</v>
      </c>
      <c r="K66" s="2">
        <v>85</v>
      </c>
      <c r="L66" s="2">
        <v>92</v>
      </c>
      <c r="M66" s="2">
        <v>98</v>
      </c>
      <c r="N66" s="2"/>
      <c r="O66" s="2">
        <f t="shared" si="34"/>
        <v>9</v>
      </c>
      <c r="P66" s="2" t="str">
        <f t="shared" si="35"/>
        <v>HEREMANS</v>
      </c>
      <c r="Q66" s="2" t="str">
        <f t="shared" si="36"/>
        <v>KAREL</v>
      </c>
      <c r="R66" s="2">
        <f t="shared" si="46"/>
        <v>806</v>
      </c>
      <c r="S66" s="2">
        <f t="shared" si="52"/>
        <v>721</v>
      </c>
      <c r="T66" s="2">
        <f t="shared" si="37"/>
        <v>120</v>
      </c>
      <c r="U66" s="2">
        <f t="shared" si="38"/>
        <v>109</v>
      </c>
      <c r="V66" s="2">
        <f t="shared" si="39"/>
        <v>108</v>
      </c>
      <c r="W66" s="2">
        <f t="shared" si="40"/>
        <v>102</v>
      </c>
      <c r="X66" s="2">
        <f t="shared" si="41"/>
        <v>98</v>
      </c>
      <c r="Y66" s="2">
        <f t="shared" si="42"/>
        <v>92</v>
      </c>
      <c r="Z66" s="2">
        <f t="shared" si="43"/>
        <v>92</v>
      </c>
      <c r="AA66" s="2">
        <f t="shared" si="44"/>
        <v>85</v>
      </c>
      <c r="AB66" s="2">
        <f t="shared" si="45"/>
        <v>0</v>
      </c>
    </row>
    <row r="67" spans="1:28" x14ac:dyDescent="0.25">
      <c r="A67" s="2">
        <v>1</v>
      </c>
      <c r="B67" s="2" t="s">
        <v>92</v>
      </c>
      <c r="C67" s="2" t="s">
        <v>84</v>
      </c>
      <c r="D67" s="2">
        <v>105</v>
      </c>
      <c r="E67" s="2">
        <v>106</v>
      </c>
      <c r="F67" s="2">
        <v>88</v>
      </c>
      <c r="G67" s="2">
        <v>79</v>
      </c>
      <c r="H67" s="2">
        <v>110</v>
      </c>
      <c r="I67" s="2">
        <v>97</v>
      </c>
      <c r="J67" s="2">
        <v>117</v>
      </c>
      <c r="K67" s="2">
        <v>109</v>
      </c>
      <c r="L67" s="2">
        <v>0</v>
      </c>
      <c r="M67" s="2">
        <v>103</v>
      </c>
      <c r="N67" s="2"/>
      <c r="O67" s="2">
        <f t="shared" si="34"/>
        <v>9</v>
      </c>
      <c r="P67" s="2" t="str">
        <f t="shared" si="35"/>
        <v>HUYGH</v>
      </c>
      <c r="Q67" s="2" t="str">
        <f t="shared" si="36"/>
        <v>JEAN</v>
      </c>
      <c r="R67" s="2">
        <f t="shared" si="46"/>
        <v>835</v>
      </c>
      <c r="S67" s="2">
        <f t="shared" si="52"/>
        <v>747</v>
      </c>
      <c r="T67" s="2">
        <f t="shared" si="37"/>
        <v>117</v>
      </c>
      <c r="U67" s="2">
        <f t="shared" si="38"/>
        <v>110</v>
      </c>
      <c r="V67" s="2">
        <f t="shared" si="39"/>
        <v>109</v>
      </c>
      <c r="W67" s="2">
        <f t="shared" si="40"/>
        <v>106</v>
      </c>
      <c r="X67" s="2">
        <f t="shared" si="41"/>
        <v>105</v>
      </c>
      <c r="Y67" s="2">
        <f t="shared" si="42"/>
        <v>103</v>
      </c>
      <c r="Z67" s="2">
        <f t="shared" si="43"/>
        <v>97</v>
      </c>
      <c r="AA67" s="2">
        <f t="shared" si="44"/>
        <v>88</v>
      </c>
      <c r="AB67" s="2">
        <f t="shared" si="45"/>
        <v>0</v>
      </c>
    </row>
    <row r="68" spans="1:28" hidden="1" x14ac:dyDescent="0.25">
      <c r="A68" s="2">
        <v>1</v>
      </c>
      <c r="B68" s="2" t="s">
        <v>192</v>
      </c>
      <c r="C68" s="2" t="s">
        <v>96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/>
      <c r="O68" s="2">
        <f t="shared" si="34"/>
        <v>0</v>
      </c>
      <c r="P68" s="2" t="str">
        <f t="shared" si="35"/>
        <v>IWENS</v>
      </c>
      <c r="Q68" s="2" t="str">
        <f t="shared" si="36"/>
        <v>MARIA</v>
      </c>
      <c r="R68" s="2">
        <f t="shared" si="46"/>
        <v>0</v>
      </c>
      <c r="S68" s="2">
        <f t="shared" si="52"/>
        <v>0</v>
      </c>
      <c r="T68" s="2">
        <f t="shared" si="37"/>
        <v>0</v>
      </c>
      <c r="U68" s="2">
        <f t="shared" si="38"/>
        <v>0</v>
      </c>
      <c r="V68" s="2">
        <f t="shared" si="39"/>
        <v>0</v>
      </c>
      <c r="W68" s="2">
        <f t="shared" si="40"/>
        <v>0</v>
      </c>
      <c r="X68" s="2">
        <f t="shared" si="41"/>
        <v>0</v>
      </c>
      <c r="Y68" s="2">
        <f t="shared" si="42"/>
        <v>0</v>
      </c>
      <c r="Z68" s="2">
        <f t="shared" si="43"/>
        <v>0</v>
      </c>
      <c r="AA68" s="2">
        <f t="shared" si="44"/>
        <v>0</v>
      </c>
      <c r="AB68" s="2">
        <f t="shared" si="45"/>
        <v>0</v>
      </c>
    </row>
    <row r="69" spans="1:28" x14ac:dyDescent="0.25">
      <c r="A69" s="2">
        <v>1</v>
      </c>
      <c r="B69" s="2" t="s">
        <v>195</v>
      </c>
      <c r="C69" s="2" t="s">
        <v>15</v>
      </c>
      <c r="D69" s="2">
        <v>95</v>
      </c>
      <c r="E69" s="2">
        <v>97</v>
      </c>
      <c r="F69" s="2">
        <v>106</v>
      </c>
      <c r="G69" s="2">
        <v>99</v>
      </c>
      <c r="H69" s="7">
        <v>95</v>
      </c>
      <c r="I69" s="2">
        <v>108</v>
      </c>
      <c r="J69" s="2">
        <v>118</v>
      </c>
      <c r="K69" s="2">
        <v>105</v>
      </c>
      <c r="L69" s="2">
        <v>100</v>
      </c>
      <c r="M69" s="2">
        <v>97</v>
      </c>
      <c r="N69" s="2"/>
      <c r="O69" s="2">
        <f t="shared" si="34"/>
        <v>10</v>
      </c>
      <c r="P69" s="2" t="str">
        <f t="shared" si="35"/>
        <v>JACOPS</v>
      </c>
      <c r="Q69" s="2" t="str">
        <f t="shared" si="36"/>
        <v>JUUL</v>
      </c>
      <c r="R69" s="2">
        <f t="shared" si="46"/>
        <v>830</v>
      </c>
      <c r="S69" s="2">
        <f>SUM(T69:Z69)</f>
        <v>733</v>
      </c>
      <c r="T69" s="2">
        <f t="shared" si="37"/>
        <v>118</v>
      </c>
      <c r="U69" s="2">
        <f t="shared" si="38"/>
        <v>108</v>
      </c>
      <c r="V69" s="2">
        <f t="shared" si="39"/>
        <v>106</v>
      </c>
      <c r="W69" s="2">
        <f t="shared" si="40"/>
        <v>105</v>
      </c>
      <c r="X69" s="2">
        <f t="shared" si="41"/>
        <v>100</v>
      </c>
      <c r="Y69" s="2">
        <f t="shared" si="42"/>
        <v>99</v>
      </c>
      <c r="Z69" s="2">
        <f t="shared" si="43"/>
        <v>97</v>
      </c>
      <c r="AA69" s="2">
        <f t="shared" si="44"/>
        <v>97</v>
      </c>
      <c r="AB69" s="2">
        <f t="shared" si="45"/>
        <v>95</v>
      </c>
    </row>
    <row r="70" spans="1:28" hidden="1" x14ac:dyDescent="0.25">
      <c r="A70" s="2">
        <v>1</v>
      </c>
      <c r="B70" s="2" t="s">
        <v>93</v>
      </c>
      <c r="C70" s="2" t="s">
        <v>59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/>
      <c r="O70" s="2">
        <f t="shared" si="34"/>
        <v>0</v>
      </c>
      <c r="P70" s="2" t="str">
        <f t="shared" si="35"/>
        <v>JANSSENS</v>
      </c>
      <c r="Q70" s="2" t="str">
        <f t="shared" si="36"/>
        <v>JOS</v>
      </c>
      <c r="R70" s="2">
        <f t="shared" si="46"/>
        <v>0</v>
      </c>
      <c r="S70" s="2">
        <f>SUM(T70:Z70)</f>
        <v>0</v>
      </c>
      <c r="T70" s="2">
        <f t="shared" si="37"/>
        <v>0</v>
      </c>
      <c r="U70" s="2">
        <f t="shared" si="38"/>
        <v>0</v>
      </c>
      <c r="V70" s="2">
        <f t="shared" si="39"/>
        <v>0</v>
      </c>
      <c r="W70" s="2">
        <f t="shared" si="40"/>
        <v>0</v>
      </c>
      <c r="X70" s="2">
        <f t="shared" si="41"/>
        <v>0</v>
      </c>
      <c r="Y70" s="2">
        <f t="shared" si="42"/>
        <v>0</v>
      </c>
      <c r="Z70" s="2">
        <f t="shared" si="43"/>
        <v>0</v>
      </c>
      <c r="AA70" s="2">
        <f t="shared" si="44"/>
        <v>0</v>
      </c>
      <c r="AB70" s="2">
        <f t="shared" si="45"/>
        <v>0</v>
      </c>
    </row>
    <row r="71" spans="1:28" hidden="1" x14ac:dyDescent="0.25">
      <c r="A71" s="2"/>
      <c r="B71" s="2" t="s">
        <v>93</v>
      </c>
      <c r="C71" s="2" t="s">
        <v>94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/>
      <c r="O71" s="2">
        <f t="shared" si="34"/>
        <v>0</v>
      </c>
      <c r="P71" s="2" t="str">
        <f t="shared" si="35"/>
        <v>JANSSENS</v>
      </c>
      <c r="Q71" s="2" t="str">
        <f t="shared" si="36"/>
        <v>RUTRGER</v>
      </c>
      <c r="R71" s="2">
        <f t="shared" si="46"/>
        <v>0</v>
      </c>
      <c r="S71" s="2">
        <f>SUM(T71:X71)</f>
        <v>0</v>
      </c>
      <c r="T71" s="2">
        <f t="shared" si="37"/>
        <v>0</v>
      </c>
      <c r="U71" s="2">
        <f t="shared" si="38"/>
        <v>0</v>
      </c>
      <c r="V71" s="2">
        <f t="shared" si="39"/>
        <v>0</v>
      </c>
      <c r="W71" s="2">
        <f t="shared" si="40"/>
        <v>0</v>
      </c>
      <c r="X71" s="2">
        <f t="shared" si="41"/>
        <v>0</v>
      </c>
      <c r="Y71" s="2">
        <f t="shared" si="42"/>
        <v>0</v>
      </c>
      <c r="Z71" s="2">
        <f t="shared" si="43"/>
        <v>0</v>
      </c>
      <c r="AA71" s="2">
        <f t="shared" si="44"/>
        <v>0</v>
      </c>
      <c r="AB71" s="2">
        <f t="shared" si="45"/>
        <v>0</v>
      </c>
    </row>
    <row r="72" spans="1:28" x14ac:dyDescent="0.25">
      <c r="A72" s="2">
        <v>1</v>
      </c>
      <c r="B72" s="2" t="s">
        <v>95</v>
      </c>
      <c r="C72" s="2" t="s">
        <v>96</v>
      </c>
      <c r="D72" s="2">
        <v>103</v>
      </c>
      <c r="E72" s="2">
        <v>94</v>
      </c>
      <c r="F72" s="2">
        <v>124</v>
      </c>
      <c r="G72" s="2">
        <v>93</v>
      </c>
      <c r="H72" s="2">
        <v>100</v>
      </c>
      <c r="I72" s="2">
        <v>0</v>
      </c>
      <c r="J72" s="2">
        <v>91</v>
      </c>
      <c r="K72" s="2">
        <v>97</v>
      </c>
      <c r="L72" s="2">
        <v>117</v>
      </c>
      <c r="M72" s="2">
        <v>98</v>
      </c>
      <c r="N72" s="2"/>
      <c r="O72" s="2">
        <f t="shared" si="34"/>
        <v>9</v>
      </c>
      <c r="P72" s="2" t="str">
        <f t="shared" si="35"/>
        <v xml:space="preserve">KEMPENAARS </v>
      </c>
      <c r="Q72" s="2" t="str">
        <f t="shared" si="36"/>
        <v>MARIA</v>
      </c>
      <c r="R72" s="2">
        <f t="shared" si="46"/>
        <v>826</v>
      </c>
      <c r="S72" s="2">
        <f t="shared" ref="S72:S73" si="59">SUM(T72:Z72)</f>
        <v>733</v>
      </c>
      <c r="T72" s="2">
        <f t="shared" si="37"/>
        <v>124</v>
      </c>
      <c r="U72" s="2">
        <f t="shared" si="38"/>
        <v>117</v>
      </c>
      <c r="V72" s="2">
        <f t="shared" si="39"/>
        <v>103</v>
      </c>
      <c r="W72" s="2">
        <f t="shared" si="40"/>
        <v>100</v>
      </c>
      <c r="X72" s="2">
        <f t="shared" si="41"/>
        <v>98</v>
      </c>
      <c r="Y72" s="2">
        <f t="shared" si="42"/>
        <v>97</v>
      </c>
      <c r="Z72" s="2">
        <f t="shared" si="43"/>
        <v>94</v>
      </c>
      <c r="AA72" s="2">
        <f t="shared" si="44"/>
        <v>93</v>
      </c>
      <c r="AB72" s="2">
        <f t="shared" si="45"/>
        <v>0</v>
      </c>
    </row>
    <row r="73" spans="1:28" x14ac:dyDescent="0.25">
      <c r="A73" s="2">
        <v>1</v>
      </c>
      <c r="B73" s="2" t="s">
        <v>97</v>
      </c>
      <c r="C73" s="2" t="s">
        <v>98</v>
      </c>
      <c r="D73" s="2">
        <v>81</v>
      </c>
      <c r="E73" s="2">
        <v>126</v>
      </c>
      <c r="F73" s="2">
        <v>105</v>
      </c>
      <c r="G73" s="2">
        <v>125</v>
      </c>
      <c r="H73" s="2">
        <v>92</v>
      </c>
      <c r="I73" s="2">
        <v>100</v>
      </c>
      <c r="J73" s="2">
        <v>109</v>
      </c>
      <c r="K73" s="2">
        <v>112</v>
      </c>
      <c r="L73" s="2">
        <v>111</v>
      </c>
      <c r="M73" s="2">
        <v>116</v>
      </c>
      <c r="N73" s="2">
        <v>0</v>
      </c>
      <c r="O73" s="2">
        <f t="shared" si="34"/>
        <v>10</v>
      </c>
      <c r="P73" s="2" t="str">
        <f t="shared" si="35"/>
        <v>KESTENS</v>
      </c>
      <c r="Q73" s="2" t="str">
        <f t="shared" si="36"/>
        <v>ALFONS</v>
      </c>
      <c r="R73" s="2">
        <f t="shared" si="46"/>
        <v>904</v>
      </c>
      <c r="S73" s="2">
        <f t="shared" si="59"/>
        <v>804</v>
      </c>
      <c r="T73" s="2">
        <f t="shared" si="37"/>
        <v>126</v>
      </c>
      <c r="U73" s="2">
        <f t="shared" si="38"/>
        <v>125</v>
      </c>
      <c r="V73" s="2">
        <f t="shared" si="39"/>
        <v>116</v>
      </c>
      <c r="W73" s="2">
        <f t="shared" si="40"/>
        <v>112</v>
      </c>
      <c r="X73" s="2">
        <f t="shared" si="41"/>
        <v>111</v>
      </c>
      <c r="Y73" s="2">
        <f t="shared" si="42"/>
        <v>109</v>
      </c>
      <c r="Z73" s="2">
        <f t="shared" si="43"/>
        <v>105</v>
      </c>
      <c r="AA73" s="2">
        <f t="shared" si="44"/>
        <v>100</v>
      </c>
      <c r="AB73" s="2">
        <f t="shared" si="45"/>
        <v>0</v>
      </c>
    </row>
    <row r="74" spans="1:28" hidden="1" x14ac:dyDescent="0.25">
      <c r="A74" s="2">
        <v>1</v>
      </c>
      <c r="B74" s="2" t="s">
        <v>99</v>
      </c>
      <c r="C74" s="2" t="s">
        <v>100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/>
      <c r="O74" s="2">
        <f t="shared" ref="O74:O113" si="60">SUM(IF(E74&gt;0,1,0)+IF(H74,1,0) +IF(I74,1,0)+IF(J74,1,0)+IF(K74,1,0)+IF(L74,1,0)+IF(M74,1,0)+IF(D74,1,0)+IF(F74,1,0)+IF(G74,1,0))</f>
        <v>0</v>
      </c>
      <c r="P74" s="2" t="str">
        <f t="shared" ref="P74:P113" si="61">B74</f>
        <v>LAENEN</v>
      </c>
      <c r="Q74" s="2" t="str">
        <f t="shared" ref="Q74:Q113" si="62">C74</f>
        <v>Louis</v>
      </c>
      <c r="R74" s="2">
        <f t="shared" ref="R74:R113" si="63">SUM(T74:AA74)</f>
        <v>0</v>
      </c>
      <c r="S74" s="2">
        <f t="shared" ref="S74:S78" si="64">SUM(T74:Z74)</f>
        <v>0</v>
      </c>
      <c r="T74" s="2">
        <f t="shared" ref="T74:T113" si="65">LARGE($D74:$N74,1)</f>
        <v>0</v>
      </c>
      <c r="U74" s="2">
        <f t="shared" ref="U74:U113" si="66">LARGE($D74:$N74,2)</f>
        <v>0</v>
      </c>
      <c r="V74" s="2">
        <f t="shared" ref="V74:V113" si="67">LARGE($D74:$N74,3)</f>
        <v>0</v>
      </c>
      <c r="W74" s="2">
        <f t="shared" ref="W74:W113" si="68">LARGE($D74:$N74,4)</f>
        <v>0</v>
      </c>
      <c r="X74" s="2">
        <f t="shared" ref="X74:X113" si="69">LARGE($D74:$N74,5)</f>
        <v>0</v>
      </c>
      <c r="Y74" s="2">
        <f t="shared" ref="Y74:Y113" si="70">LARGE($D74:$N74,6)</f>
        <v>0</v>
      </c>
      <c r="Z74" s="2">
        <f t="shared" ref="Z74:Z113" si="71">LARGE($D74:$N74,7)</f>
        <v>0</v>
      </c>
      <c r="AA74" s="2">
        <f t="shared" ref="AA74:AA113" si="72">LARGE($D74:$N74,8)</f>
        <v>0</v>
      </c>
      <c r="AB74" s="2">
        <f t="shared" ref="AB74:AB113" si="73">SMALL($D74:$N74,1)</f>
        <v>0</v>
      </c>
    </row>
    <row r="75" spans="1:28" hidden="1" x14ac:dyDescent="0.25">
      <c r="A75" s="2">
        <v>1</v>
      </c>
      <c r="B75" s="2" t="s">
        <v>101</v>
      </c>
      <c r="C75" s="2" t="s">
        <v>102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/>
      <c r="O75" s="2">
        <f t="shared" si="60"/>
        <v>0</v>
      </c>
      <c r="P75" s="2" t="str">
        <f t="shared" si="61"/>
        <v>LEMBREGTS</v>
      </c>
      <c r="Q75" s="2" t="str">
        <f t="shared" si="62"/>
        <v>JAN</v>
      </c>
      <c r="R75" s="2">
        <f t="shared" si="63"/>
        <v>0</v>
      </c>
      <c r="S75" s="2">
        <f t="shared" si="64"/>
        <v>0</v>
      </c>
      <c r="T75" s="2">
        <f t="shared" si="65"/>
        <v>0</v>
      </c>
      <c r="U75" s="2">
        <f t="shared" si="66"/>
        <v>0</v>
      </c>
      <c r="V75" s="2">
        <f t="shared" si="67"/>
        <v>0</v>
      </c>
      <c r="W75" s="2">
        <f t="shared" si="68"/>
        <v>0</v>
      </c>
      <c r="X75" s="2">
        <f t="shared" si="69"/>
        <v>0</v>
      </c>
      <c r="Y75" s="2">
        <f t="shared" si="70"/>
        <v>0</v>
      </c>
      <c r="Z75" s="2">
        <f t="shared" si="71"/>
        <v>0</v>
      </c>
      <c r="AA75" s="2">
        <f t="shared" si="72"/>
        <v>0</v>
      </c>
      <c r="AB75" s="2">
        <f t="shared" si="73"/>
        <v>0</v>
      </c>
    </row>
    <row r="76" spans="1:28" hidden="1" x14ac:dyDescent="0.25">
      <c r="A76" s="2">
        <v>1</v>
      </c>
      <c r="B76" s="2" t="s">
        <v>103</v>
      </c>
      <c r="C76" s="2" t="s">
        <v>104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/>
      <c r="O76" s="2">
        <f t="shared" si="60"/>
        <v>0</v>
      </c>
      <c r="P76" s="2" t="str">
        <f t="shared" si="61"/>
        <v>LENS</v>
      </c>
      <c r="Q76" s="2" t="str">
        <f t="shared" si="62"/>
        <v>JOSE</v>
      </c>
      <c r="R76" s="2">
        <f t="shared" si="63"/>
        <v>0</v>
      </c>
      <c r="S76" s="2">
        <f t="shared" si="64"/>
        <v>0</v>
      </c>
      <c r="T76" s="2">
        <f t="shared" si="65"/>
        <v>0</v>
      </c>
      <c r="U76" s="2">
        <f t="shared" si="66"/>
        <v>0</v>
      </c>
      <c r="V76" s="2">
        <f t="shared" si="67"/>
        <v>0</v>
      </c>
      <c r="W76" s="2">
        <f t="shared" si="68"/>
        <v>0</v>
      </c>
      <c r="X76" s="2">
        <f t="shared" si="69"/>
        <v>0</v>
      </c>
      <c r="Y76" s="2">
        <f t="shared" si="70"/>
        <v>0</v>
      </c>
      <c r="Z76" s="2">
        <f t="shared" si="71"/>
        <v>0</v>
      </c>
      <c r="AA76" s="2">
        <f t="shared" si="72"/>
        <v>0</v>
      </c>
      <c r="AB76" s="2">
        <f t="shared" si="73"/>
        <v>0</v>
      </c>
    </row>
    <row r="77" spans="1:28" hidden="1" x14ac:dyDescent="0.25">
      <c r="A77" s="2">
        <v>1</v>
      </c>
      <c r="B77" s="2" t="s">
        <v>105</v>
      </c>
      <c r="C77" s="2" t="s">
        <v>106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/>
      <c r="O77" s="2">
        <f t="shared" si="60"/>
        <v>0</v>
      </c>
      <c r="P77" s="2" t="str">
        <f t="shared" si="61"/>
        <v xml:space="preserve">LENS </v>
      </c>
      <c r="Q77" s="2" t="str">
        <f t="shared" si="62"/>
        <v>JULIA</v>
      </c>
      <c r="R77" s="2">
        <f t="shared" si="63"/>
        <v>0</v>
      </c>
      <c r="S77" s="2">
        <f t="shared" si="64"/>
        <v>0</v>
      </c>
      <c r="T77" s="2">
        <f t="shared" si="65"/>
        <v>0</v>
      </c>
      <c r="U77" s="2">
        <f t="shared" si="66"/>
        <v>0</v>
      </c>
      <c r="V77" s="2">
        <f t="shared" si="67"/>
        <v>0</v>
      </c>
      <c r="W77" s="2">
        <f t="shared" si="68"/>
        <v>0</v>
      </c>
      <c r="X77" s="2">
        <f t="shared" si="69"/>
        <v>0</v>
      </c>
      <c r="Y77" s="2">
        <f t="shared" si="70"/>
        <v>0</v>
      </c>
      <c r="Z77" s="2">
        <f t="shared" si="71"/>
        <v>0</v>
      </c>
      <c r="AA77" s="2">
        <f t="shared" si="72"/>
        <v>0</v>
      </c>
      <c r="AB77" s="2">
        <f t="shared" si="73"/>
        <v>0</v>
      </c>
    </row>
    <row r="78" spans="1:28" hidden="1" x14ac:dyDescent="0.25">
      <c r="A78" s="2">
        <v>1</v>
      </c>
      <c r="B78" s="2" t="s">
        <v>105</v>
      </c>
      <c r="C78" s="2" t="s">
        <v>107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/>
      <c r="O78" s="2">
        <f t="shared" si="60"/>
        <v>0</v>
      </c>
      <c r="P78" s="2" t="str">
        <f t="shared" si="61"/>
        <v xml:space="preserve">LENS </v>
      </c>
      <c r="Q78" s="2" t="str">
        <f t="shared" si="62"/>
        <v>LEONARD</v>
      </c>
      <c r="R78" s="2">
        <f t="shared" si="63"/>
        <v>0</v>
      </c>
      <c r="S78" s="2">
        <f t="shared" si="64"/>
        <v>0</v>
      </c>
      <c r="T78" s="2">
        <f t="shared" si="65"/>
        <v>0</v>
      </c>
      <c r="U78" s="2">
        <f t="shared" si="66"/>
        <v>0</v>
      </c>
      <c r="V78" s="2">
        <f t="shared" si="67"/>
        <v>0</v>
      </c>
      <c r="W78" s="2">
        <f t="shared" si="68"/>
        <v>0</v>
      </c>
      <c r="X78" s="2">
        <f t="shared" si="69"/>
        <v>0</v>
      </c>
      <c r="Y78" s="2">
        <f t="shared" si="70"/>
        <v>0</v>
      </c>
      <c r="Z78" s="2">
        <f t="shared" si="71"/>
        <v>0</v>
      </c>
      <c r="AA78" s="2">
        <f t="shared" si="72"/>
        <v>0</v>
      </c>
      <c r="AB78" s="2">
        <f t="shared" si="73"/>
        <v>0</v>
      </c>
    </row>
    <row r="79" spans="1:28" hidden="1" x14ac:dyDescent="0.25">
      <c r="A79" s="2">
        <v>1</v>
      </c>
      <c r="B79" s="2" t="s">
        <v>108</v>
      </c>
      <c r="C79" s="2" t="s">
        <v>40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f t="shared" si="60"/>
        <v>0</v>
      </c>
      <c r="P79" s="2" t="str">
        <f t="shared" si="61"/>
        <v>LIEKENS</v>
      </c>
      <c r="Q79" s="2" t="str">
        <f t="shared" si="62"/>
        <v>FRANS</v>
      </c>
      <c r="R79" s="2">
        <f t="shared" si="63"/>
        <v>0</v>
      </c>
      <c r="S79" s="2">
        <f>SUM(T79:X79)</f>
        <v>0</v>
      </c>
      <c r="T79" s="2">
        <f t="shared" si="65"/>
        <v>0</v>
      </c>
      <c r="U79" s="2">
        <f t="shared" si="66"/>
        <v>0</v>
      </c>
      <c r="V79" s="2">
        <f t="shared" si="67"/>
        <v>0</v>
      </c>
      <c r="W79" s="2">
        <f t="shared" si="68"/>
        <v>0</v>
      </c>
      <c r="X79" s="2">
        <f t="shared" si="69"/>
        <v>0</v>
      </c>
      <c r="Y79" s="2">
        <f t="shared" si="70"/>
        <v>0</v>
      </c>
      <c r="Z79" s="2">
        <f t="shared" si="71"/>
        <v>0</v>
      </c>
      <c r="AA79" s="2">
        <f t="shared" si="72"/>
        <v>0</v>
      </c>
      <c r="AB79" s="2">
        <f t="shared" si="73"/>
        <v>0</v>
      </c>
    </row>
    <row r="80" spans="1:28" hidden="1" x14ac:dyDescent="0.25">
      <c r="A80" s="2">
        <v>1</v>
      </c>
      <c r="B80" s="2" t="s">
        <v>109</v>
      </c>
      <c r="C80" s="2" t="s">
        <v>110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/>
      <c r="O80" s="2">
        <f t="shared" si="60"/>
        <v>0</v>
      </c>
      <c r="P80" s="2" t="str">
        <f t="shared" si="61"/>
        <v>LUYTEN</v>
      </c>
      <c r="Q80" s="2" t="str">
        <f t="shared" si="62"/>
        <v>IRENE</v>
      </c>
      <c r="R80" s="2">
        <f t="shared" si="63"/>
        <v>0</v>
      </c>
      <c r="S80" s="2">
        <f>SUM(T80:X80)</f>
        <v>0</v>
      </c>
      <c r="T80" s="2">
        <f t="shared" si="65"/>
        <v>0</v>
      </c>
      <c r="U80" s="2">
        <f t="shared" si="66"/>
        <v>0</v>
      </c>
      <c r="V80" s="2">
        <f t="shared" si="67"/>
        <v>0</v>
      </c>
      <c r="W80" s="2">
        <f t="shared" si="68"/>
        <v>0</v>
      </c>
      <c r="X80" s="2">
        <f t="shared" si="69"/>
        <v>0</v>
      </c>
      <c r="Y80" s="2">
        <f t="shared" si="70"/>
        <v>0</v>
      </c>
      <c r="Z80" s="2">
        <f t="shared" si="71"/>
        <v>0</v>
      </c>
      <c r="AA80" s="2">
        <f t="shared" si="72"/>
        <v>0</v>
      </c>
      <c r="AB80" s="2">
        <f t="shared" si="73"/>
        <v>0</v>
      </c>
    </row>
    <row r="81" spans="1:28" x14ac:dyDescent="0.25">
      <c r="A81" s="2"/>
      <c r="B81" s="2" t="s">
        <v>223</v>
      </c>
      <c r="C81" s="2" t="s">
        <v>227</v>
      </c>
      <c r="D81" s="2">
        <v>0</v>
      </c>
      <c r="E81" s="2">
        <v>0</v>
      </c>
      <c r="F81" s="2">
        <v>94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/>
      <c r="O81" s="2">
        <f t="shared" si="60"/>
        <v>1</v>
      </c>
      <c r="P81" s="2" t="str">
        <f t="shared" si="61"/>
        <v>MAGRIET</v>
      </c>
      <c r="Q81" s="2" t="str">
        <f t="shared" si="62"/>
        <v>KEVIN</v>
      </c>
      <c r="R81" s="2">
        <f t="shared" si="63"/>
        <v>94</v>
      </c>
      <c r="S81" s="2">
        <f t="shared" ref="S81:S84" si="74">SUM(T81:Z81)</f>
        <v>94</v>
      </c>
      <c r="T81" s="2">
        <f t="shared" si="65"/>
        <v>94</v>
      </c>
      <c r="U81" s="2">
        <f t="shared" si="66"/>
        <v>0</v>
      </c>
      <c r="V81" s="2">
        <f t="shared" si="67"/>
        <v>0</v>
      </c>
      <c r="W81" s="2">
        <f t="shared" si="68"/>
        <v>0</v>
      </c>
      <c r="X81" s="2">
        <f t="shared" si="69"/>
        <v>0</v>
      </c>
      <c r="Y81" s="2">
        <f t="shared" si="70"/>
        <v>0</v>
      </c>
      <c r="Z81" s="2">
        <f t="shared" si="71"/>
        <v>0</v>
      </c>
      <c r="AA81" s="2">
        <f t="shared" si="72"/>
        <v>0</v>
      </c>
      <c r="AB81" s="2">
        <f t="shared" si="73"/>
        <v>0</v>
      </c>
    </row>
    <row r="82" spans="1:28" x14ac:dyDescent="0.25">
      <c r="A82" s="2"/>
      <c r="B82" s="2" t="s">
        <v>223</v>
      </c>
      <c r="C82" s="2" t="s">
        <v>31</v>
      </c>
      <c r="D82" s="2">
        <v>99</v>
      </c>
      <c r="E82" s="2">
        <v>102</v>
      </c>
      <c r="F82" s="2">
        <v>92</v>
      </c>
      <c r="G82" s="2">
        <v>91</v>
      </c>
      <c r="H82" s="2">
        <v>96</v>
      </c>
      <c r="I82" s="2">
        <v>114</v>
      </c>
      <c r="J82" s="2">
        <v>98</v>
      </c>
      <c r="K82" s="2">
        <v>118</v>
      </c>
      <c r="L82" s="2">
        <v>97</v>
      </c>
      <c r="M82" s="2">
        <v>93</v>
      </c>
      <c r="N82" s="2"/>
      <c r="O82" s="2">
        <f t="shared" ref="O82" si="75">SUM(IF(E82&gt;0,1,0)+IF(H82,1,0) +IF(I82,1,0)+IF(J82,1,0)+IF(K82,1,0)+IF(L82,1,0)+IF(M82,1,0)+IF(D82,1,0)+IF(F82,1,0)+IF(G82,1,0))</f>
        <v>10</v>
      </c>
      <c r="P82" s="2" t="str">
        <f t="shared" ref="P82" si="76">B82</f>
        <v>MAGRIET</v>
      </c>
      <c r="Q82" s="2" t="str">
        <f t="shared" ref="Q82" si="77">C82</f>
        <v>PAUL</v>
      </c>
      <c r="R82" s="2">
        <f t="shared" si="63"/>
        <v>817</v>
      </c>
      <c r="S82" s="2">
        <f t="shared" si="74"/>
        <v>724</v>
      </c>
      <c r="T82" s="2">
        <f t="shared" si="65"/>
        <v>118</v>
      </c>
      <c r="U82" s="2">
        <f t="shared" si="66"/>
        <v>114</v>
      </c>
      <c r="V82" s="2">
        <f t="shared" si="67"/>
        <v>102</v>
      </c>
      <c r="W82" s="2">
        <f t="shared" si="68"/>
        <v>99</v>
      </c>
      <c r="X82" s="2">
        <f t="shared" si="69"/>
        <v>98</v>
      </c>
      <c r="Y82" s="2">
        <f t="shared" si="70"/>
        <v>97</v>
      </c>
      <c r="Z82" s="2">
        <f t="shared" si="71"/>
        <v>96</v>
      </c>
      <c r="AA82" s="2">
        <f t="shared" si="72"/>
        <v>93</v>
      </c>
      <c r="AB82" s="2">
        <f t="shared" si="73"/>
        <v>91</v>
      </c>
    </row>
    <row r="83" spans="1:28" x14ac:dyDescent="0.25">
      <c r="A83" s="2">
        <v>1</v>
      </c>
      <c r="B83" s="2" t="s">
        <v>111</v>
      </c>
      <c r="C83" s="2" t="s">
        <v>65</v>
      </c>
      <c r="D83" s="2">
        <v>104</v>
      </c>
      <c r="E83" s="2">
        <v>111</v>
      </c>
      <c r="F83" s="2">
        <v>114</v>
      </c>
      <c r="G83" s="2">
        <v>104</v>
      </c>
      <c r="H83" s="2">
        <v>103</v>
      </c>
      <c r="I83" s="2">
        <v>110</v>
      </c>
      <c r="J83" s="2">
        <v>108</v>
      </c>
      <c r="K83" s="2">
        <v>105</v>
      </c>
      <c r="L83" s="2">
        <v>107</v>
      </c>
      <c r="M83" s="2">
        <v>102</v>
      </c>
      <c r="N83" s="2"/>
      <c r="O83" s="2">
        <f t="shared" si="60"/>
        <v>10</v>
      </c>
      <c r="P83" s="2" t="str">
        <f t="shared" si="61"/>
        <v>MARIEN</v>
      </c>
      <c r="Q83" s="2" t="str">
        <f t="shared" si="62"/>
        <v>THEO</v>
      </c>
      <c r="R83" s="2">
        <f t="shared" si="63"/>
        <v>863</v>
      </c>
      <c r="S83" s="2">
        <f t="shared" si="74"/>
        <v>759</v>
      </c>
      <c r="T83" s="2">
        <f t="shared" si="65"/>
        <v>114</v>
      </c>
      <c r="U83" s="2">
        <f t="shared" si="66"/>
        <v>111</v>
      </c>
      <c r="V83" s="2">
        <f t="shared" si="67"/>
        <v>110</v>
      </c>
      <c r="W83" s="2">
        <f t="shared" si="68"/>
        <v>108</v>
      </c>
      <c r="X83" s="2">
        <f t="shared" si="69"/>
        <v>107</v>
      </c>
      <c r="Y83" s="2">
        <f t="shared" si="70"/>
        <v>105</v>
      </c>
      <c r="Z83" s="2">
        <f t="shared" si="71"/>
        <v>104</v>
      </c>
      <c r="AA83" s="2">
        <f t="shared" si="72"/>
        <v>104</v>
      </c>
      <c r="AB83" s="2">
        <f t="shared" si="73"/>
        <v>102</v>
      </c>
    </row>
    <row r="84" spans="1:28" x14ac:dyDescent="0.25">
      <c r="A84" s="2">
        <v>1</v>
      </c>
      <c r="B84" s="2" t="s">
        <v>112</v>
      </c>
      <c r="C84" s="2" t="s">
        <v>113</v>
      </c>
      <c r="D84" s="2">
        <v>121</v>
      </c>
      <c r="E84" s="2">
        <v>104</v>
      </c>
      <c r="F84" s="2">
        <v>107</v>
      </c>
      <c r="G84" s="2">
        <v>109</v>
      </c>
      <c r="H84" s="7">
        <v>114</v>
      </c>
      <c r="I84" s="2">
        <v>105</v>
      </c>
      <c r="J84" s="2">
        <v>95</v>
      </c>
      <c r="K84" s="2">
        <v>97</v>
      </c>
      <c r="L84" s="2">
        <v>91</v>
      </c>
      <c r="M84" s="2">
        <v>122</v>
      </c>
      <c r="N84" s="2"/>
      <c r="O84" s="2">
        <f t="shared" si="60"/>
        <v>10</v>
      </c>
      <c r="P84" s="2" t="str">
        <f t="shared" si="61"/>
        <v>MARIS</v>
      </c>
      <c r="Q84" s="2" t="str">
        <f t="shared" si="62"/>
        <v>LUCIEN</v>
      </c>
      <c r="R84" s="2">
        <f t="shared" si="63"/>
        <v>879</v>
      </c>
      <c r="S84" s="2">
        <f t="shared" si="74"/>
        <v>782</v>
      </c>
      <c r="T84" s="2">
        <f t="shared" si="65"/>
        <v>122</v>
      </c>
      <c r="U84" s="2">
        <f t="shared" si="66"/>
        <v>121</v>
      </c>
      <c r="V84" s="2">
        <f t="shared" si="67"/>
        <v>114</v>
      </c>
      <c r="W84" s="2">
        <f t="shared" si="68"/>
        <v>109</v>
      </c>
      <c r="X84" s="2">
        <f t="shared" si="69"/>
        <v>107</v>
      </c>
      <c r="Y84" s="2">
        <f t="shared" si="70"/>
        <v>105</v>
      </c>
      <c r="Z84" s="2">
        <f t="shared" si="71"/>
        <v>104</v>
      </c>
      <c r="AA84" s="2">
        <f t="shared" si="72"/>
        <v>97</v>
      </c>
      <c r="AB84" s="2">
        <f t="shared" si="73"/>
        <v>91</v>
      </c>
    </row>
    <row r="85" spans="1:28" hidden="1" x14ac:dyDescent="0.25">
      <c r="A85" s="2">
        <v>1</v>
      </c>
      <c r="B85" s="2" t="s">
        <v>114</v>
      </c>
      <c r="C85" s="2" t="s">
        <v>115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/>
      <c r="O85" s="2">
        <f t="shared" si="60"/>
        <v>0</v>
      </c>
      <c r="P85" s="2" t="str">
        <f t="shared" si="61"/>
        <v xml:space="preserve">MEULEMANS </v>
      </c>
      <c r="Q85" s="2" t="str">
        <f t="shared" si="62"/>
        <v>WILLEM</v>
      </c>
      <c r="R85" s="2">
        <f t="shared" si="63"/>
        <v>0</v>
      </c>
      <c r="S85" s="2">
        <f>SUM(T85:Z85)</f>
        <v>0</v>
      </c>
      <c r="T85" s="2">
        <f t="shared" si="65"/>
        <v>0</v>
      </c>
      <c r="U85" s="2">
        <f t="shared" si="66"/>
        <v>0</v>
      </c>
      <c r="V85" s="2">
        <f t="shared" si="67"/>
        <v>0</v>
      </c>
      <c r="W85" s="2">
        <f t="shared" si="68"/>
        <v>0</v>
      </c>
      <c r="X85" s="2">
        <f t="shared" si="69"/>
        <v>0</v>
      </c>
      <c r="Y85" s="2">
        <f t="shared" si="70"/>
        <v>0</v>
      </c>
      <c r="Z85" s="2">
        <f t="shared" si="71"/>
        <v>0</v>
      </c>
      <c r="AA85" s="2">
        <f t="shared" si="72"/>
        <v>0</v>
      </c>
      <c r="AB85" s="2">
        <f t="shared" si="73"/>
        <v>0</v>
      </c>
    </row>
    <row r="86" spans="1:28" hidden="1" x14ac:dyDescent="0.25">
      <c r="A86" s="2">
        <v>1</v>
      </c>
      <c r="B86" s="2" t="s">
        <v>116</v>
      </c>
      <c r="C86" s="2" t="s">
        <v>117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/>
      <c r="O86" s="2">
        <f t="shared" si="60"/>
        <v>0</v>
      </c>
      <c r="P86" s="2" t="str">
        <f t="shared" si="61"/>
        <v>MOLLEN</v>
      </c>
      <c r="Q86" s="2" t="str">
        <f t="shared" si="62"/>
        <v>ETIENNE</v>
      </c>
      <c r="R86" s="2">
        <f t="shared" si="63"/>
        <v>0</v>
      </c>
      <c r="S86" s="2">
        <f>SUM(T86:X86)</f>
        <v>0</v>
      </c>
      <c r="T86" s="2">
        <f t="shared" si="65"/>
        <v>0</v>
      </c>
      <c r="U86" s="2">
        <f t="shared" si="66"/>
        <v>0</v>
      </c>
      <c r="V86" s="2">
        <f t="shared" si="67"/>
        <v>0</v>
      </c>
      <c r="W86" s="2">
        <f t="shared" si="68"/>
        <v>0</v>
      </c>
      <c r="X86" s="2">
        <f t="shared" si="69"/>
        <v>0</v>
      </c>
      <c r="Y86" s="2">
        <f t="shared" si="70"/>
        <v>0</v>
      </c>
      <c r="Z86" s="2">
        <f t="shared" si="71"/>
        <v>0</v>
      </c>
      <c r="AA86" s="2">
        <f t="shared" si="72"/>
        <v>0</v>
      </c>
      <c r="AB86" s="2">
        <f t="shared" si="73"/>
        <v>0</v>
      </c>
    </row>
    <row r="87" spans="1:28" x14ac:dyDescent="0.25">
      <c r="A87" s="2">
        <v>1</v>
      </c>
      <c r="B87" s="2" t="s">
        <v>116</v>
      </c>
      <c r="C87" s="2" t="s">
        <v>102</v>
      </c>
      <c r="D87" s="2">
        <v>101</v>
      </c>
      <c r="E87" s="2">
        <v>114</v>
      </c>
      <c r="F87" s="2">
        <v>105</v>
      </c>
      <c r="G87" s="2">
        <v>95</v>
      </c>
      <c r="H87" s="2">
        <v>101</v>
      </c>
      <c r="I87" s="7">
        <v>87</v>
      </c>
      <c r="J87" s="7">
        <v>104</v>
      </c>
      <c r="K87" s="2">
        <v>121</v>
      </c>
      <c r="L87" s="2">
        <v>107</v>
      </c>
      <c r="M87" s="2">
        <v>107</v>
      </c>
      <c r="N87" s="2"/>
      <c r="O87" s="2">
        <f t="shared" si="60"/>
        <v>10</v>
      </c>
      <c r="P87" s="2" t="str">
        <f t="shared" si="61"/>
        <v>MOLLEN</v>
      </c>
      <c r="Q87" s="2" t="str">
        <f t="shared" si="62"/>
        <v>JAN</v>
      </c>
      <c r="R87" s="2">
        <f t="shared" si="63"/>
        <v>860</v>
      </c>
      <c r="S87" s="2">
        <f t="shared" ref="S87:S88" si="78">SUM(T87:Z87)</f>
        <v>759</v>
      </c>
      <c r="T87" s="2">
        <f t="shared" si="65"/>
        <v>121</v>
      </c>
      <c r="U87" s="2">
        <f t="shared" si="66"/>
        <v>114</v>
      </c>
      <c r="V87" s="2">
        <f t="shared" si="67"/>
        <v>107</v>
      </c>
      <c r="W87" s="2">
        <f t="shared" si="68"/>
        <v>107</v>
      </c>
      <c r="X87" s="2">
        <f t="shared" si="69"/>
        <v>105</v>
      </c>
      <c r="Y87" s="2">
        <f t="shared" si="70"/>
        <v>104</v>
      </c>
      <c r="Z87" s="2">
        <f t="shared" si="71"/>
        <v>101</v>
      </c>
      <c r="AA87" s="2">
        <f t="shared" si="72"/>
        <v>101</v>
      </c>
      <c r="AB87" s="2">
        <f t="shared" si="73"/>
        <v>87</v>
      </c>
    </row>
    <row r="88" spans="1:28" x14ac:dyDescent="0.25">
      <c r="A88" s="2">
        <v>0</v>
      </c>
      <c r="B88" s="2" t="s">
        <v>216</v>
      </c>
      <c r="C88" s="2" t="s">
        <v>217</v>
      </c>
      <c r="D88" s="2">
        <v>106</v>
      </c>
      <c r="E88" s="2">
        <v>117</v>
      </c>
      <c r="F88" s="2">
        <v>93</v>
      </c>
      <c r="G88" s="2">
        <v>0</v>
      </c>
      <c r="H88" s="2">
        <v>102</v>
      </c>
      <c r="I88" s="2">
        <v>98</v>
      </c>
      <c r="J88" s="2">
        <v>117</v>
      </c>
      <c r="K88" s="2">
        <v>92</v>
      </c>
      <c r="L88" s="2">
        <v>0</v>
      </c>
      <c r="M88" s="2">
        <v>95</v>
      </c>
      <c r="N88" s="2"/>
      <c r="O88" s="2">
        <f t="shared" ref="O88" si="79">SUM(IF(E88&gt;0,1,0)+IF(H88,1,0) +IF(I88,1,0)+IF(J88,1,0)+IF(K88,1,0)+IF(L88,1,0)+IF(M88,1,0)+IF(D88,1,0)+IF(F88,1,0)+IF(G88,1,0))</f>
        <v>8</v>
      </c>
      <c r="P88" s="2" t="str">
        <f t="shared" ref="P88" si="80">B88</f>
        <v>MORTIER</v>
      </c>
      <c r="Q88" s="2" t="str">
        <f t="shared" ref="Q88" si="81">C88</f>
        <v>MARIJKE</v>
      </c>
      <c r="R88" s="2">
        <f t="shared" si="63"/>
        <v>820</v>
      </c>
      <c r="S88" s="2">
        <f t="shared" si="78"/>
        <v>728</v>
      </c>
      <c r="T88" s="2">
        <f t="shared" si="65"/>
        <v>117</v>
      </c>
      <c r="U88" s="2">
        <f t="shared" si="66"/>
        <v>117</v>
      </c>
      <c r="V88" s="2">
        <f t="shared" si="67"/>
        <v>106</v>
      </c>
      <c r="W88" s="2">
        <f t="shared" si="68"/>
        <v>102</v>
      </c>
      <c r="X88" s="2">
        <f t="shared" si="69"/>
        <v>98</v>
      </c>
      <c r="Y88" s="2">
        <f t="shared" si="70"/>
        <v>95</v>
      </c>
      <c r="Z88" s="2">
        <f t="shared" si="71"/>
        <v>93</v>
      </c>
      <c r="AA88" s="2">
        <f t="shared" si="72"/>
        <v>92</v>
      </c>
      <c r="AB88" s="2">
        <f t="shared" si="73"/>
        <v>0</v>
      </c>
    </row>
    <row r="89" spans="1:28" hidden="1" x14ac:dyDescent="0.25">
      <c r="A89" s="2">
        <v>1</v>
      </c>
      <c r="B89" s="2" t="s">
        <v>196</v>
      </c>
      <c r="C89" s="2" t="s">
        <v>81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/>
      <c r="O89" s="2">
        <f t="shared" si="60"/>
        <v>0</v>
      </c>
      <c r="P89" s="2" t="str">
        <f t="shared" si="61"/>
        <v>MORTIR</v>
      </c>
      <c r="Q89" s="2" t="str">
        <f t="shared" si="62"/>
        <v>EDDY</v>
      </c>
      <c r="R89" s="2">
        <f t="shared" si="63"/>
        <v>0</v>
      </c>
      <c r="S89" s="2">
        <f t="shared" ref="S89:S95" si="82">SUM(T89:Z89)</f>
        <v>0</v>
      </c>
      <c r="T89" s="2">
        <f t="shared" si="65"/>
        <v>0</v>
      </c>
      <c r="U89" s="2">
        <f t="shared" si="66"/>
        <v>0</v>
      </c>
      <c r="V89" s="2">
        <f t="shared" si="67"/>
        <v>0</v>
      </c>
      <c r="W89" s="2">
        <f t="shared" si="68"/>
        <v>0</v>
      </c>
      <c r="X89" s="2">
        <f t="shared" si="69"/>
        <v>0</v>
      </c>
      <c r="Y89" s="2">
        <f t="shared" si="70"/>
        <v>0</v>
      </c>
      <c r="Z89" s="2">
        <f t="shared" si="71"/>
        <v>0</v>
      </c>
      <c r="AA89" s="2">
        <f t="shared" si="72"/>
        <v>0</v>
      </c>
      <c r="AB89" s="2">
        <f t="shared" si="73"/>
        <v>0</v>
      </c>
    </row>
    <row r="90" spans="1:28" x14ac:dyDescent="0.25">
      <c r="A90" s="2"/>
      <c r="B90" s="2" t="s">
        <v>225</v>
      </c>
      <c r="C90" s="2" t="s">
        <v>224</v>
      </c>
      <c r="D90" s="2">
        <v>93</v>
      </c>
      <c r="E90" s="7">
        <v>104</v>
      </c>
      <c r="F90" s="2">
        <v>0</v>
      </c>
      <c r="G90" s="7">
        <v>90</v>
      </c>
      <c r="H90" s="2">
        <v>107</v>
      </c>
      <c r="I90" s="2">
        <v>102</v>
      </c>
      <c r="J90" s="2">
        <v>91</v>
      </c>
      <c r="K90" s="2">
        <v>91</v>
      </c>
      <c r="L90" s="2">
        <v>83</v>
      </c>
      <c r="M90" s="2">
        <v>89</v>
      </c>
      <c r="N90" s="2"/>
      <c r="O90" s="2">
        <f t="shared" ref="O90" si="83">SUM(IF(E90&gt;0,1,0)+IF(H90,1,0) +IF(I90,1,0)+IF(J90,1,0)+IF(K90,1,0)+IF(L90,1,0)+IF(M90,1,0)+IF(D90,1,0)+IF(F90,1,0)+IF(G90,1,0))</f>
        <v>9</v>
      </c>
      <c r="P90" s="2" t="str">
        <f t="shared" ref="P90" si="84">B90</f>
        <v>NESTOR</v>
      </c>
      <c r="Q90" s="2" t="str">
        <f t="shared" ref="Q90" si="85">C90</f>
        <v>VITAL</v>
      </c>
      <c r="R90" s="2">
        <f t="shared" si="63"/>
        <v>767</v>
      </c>
      <c r="S90" s="2">
        <f>SUM(T90:Z90)</f>
        <v>678</v>
      </c>
      <c r="T90" s="2">
        <f t="shared" si="65"/>
        <v>107</v>
      </c>
      <c r="U90" s="2">
        <f t="shared" si="66"/>
        <v>104</v>
      </c>
      <c r="V90" s="2">
        <f t="shared" si="67"/>
        <v>102</v>
      </c>
      <c r="W90" s="2">
        <f t="shared" si="68"/>
        <v>93</v>
      </c>
      <c r="X90" s="2">
        <f t="shared" si="69"/>
        <v>91</v>
      </c>
      <c r="Y90" s="2">
        <f t="shared" si="70"/>
        <v>91</v>
      </c>
      <c r="Z90" s="2">
        <f t="shared" si="71"/>
        <v>90</v>
      </c>
      <c r="AA90" s="2">
        <f t="shared" si="72"/>
        <v>89</v>
      </c>
      <c r="AB90" s="2">
        <f t="shared" si="73"/>
        <v>0</v>
      </c>
    </row>
    <row r="91" spans="1:28" hidden="1" x14ac:dyDescent="0.25">
      <c r="A91" s="2">
        <v>1</v>
      </c>
      <c r="B91" s="2" t="s">
        <v>118</v>
      </c>
      <c r="C91" s="2" t="s">
        <v>119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/>
      <c r="O91" s="2">
        <f t="shared" si="60"/>
        <v>0</v>
      </c>
      <c r="P91" s="2" t="str">
        <f t="shared" si="61"/>
        <v>OP DE BEECK</v>
      </c>
      <c r="Q91" s="2" t="str">
        <f t="shared" si="62"/>
        <v>TAMARA</v>
      </c>
      <c r="R91" s="2">
        <f t="shared" si="63"/>
        <v>0</v>
      </c>
      <c r="S91" s="2">
        <f t="shared" si="82"/>
        <v>0</v>
      </c>
      <c r="T91" s="2">
        <f t="shared" si="65"/>
        <v>0</v>
      </c>
      <c r="U91" s="2">
        <f t="shared" si="66"/>
        <v>0</v>
      </c>
      <c r="V91" s="2">
        <f t="shared" si="67"/>
        <v>0</v>
      </c>
      <c r="W91" s="2">
        <f t="shared" si="68"/>
        <v>0</v>
      </c>
      <c r="X91" s="2">
        <f t="shared" si="69"/>
        <v>0</v>
      </c>
      <c r="Y91" s="2">
        <f t="shared" si="70"/>
        <v>0</v>
      </c>
      <c r="Z91" s="2">
        <f t="shared" si="71"/>
        <v>0</v>
      </c>
      <c r="AA91" s="2">
        <f t="shared" si="72"/>
        <v>0</v>
      </c>
      <c r="AB91" s="2">
        <f t="shared" si="73"/>
        <v>0</v>
      </c>
    </row>
    <row r="92" spans="1:28" x14ac:dyDescent="0.25">
      <c r="A92" s="2">
        <v>1</v>
      </c>
      <c r="B92" s="2" t="s">
        <v>120</v>
      </c>
      <c r="C92" s="2" t="s">
        <v>96</v>
      </c>
      <c r="D92" s="2">
        <v>92</v>
      </c>
      <c r="E92" s="2">
        <v>100</v>
      </c>
      <c r="F92" s="2">
        <v>98</v>
      </c>
      <c r="G92" s="2">
        <v>106</v>
      </c>
      <c r="H92" s="2">
        <v>84</v>
      </c>
      <c r="I92" s="2">
        <v>92</v>
      </c>
      <c r="J92" s="2">
        <v>97</v>
      </c>
      <c r="K92" s="2">
        <v>117</v>
      </c>
      <c r="L92" s="2">
        <v>91</v>
      </c>
      <c r="M92" s="2">
        <v>106</v>
      </c>
      <c r="N92" s="2"/>
      <c r="O92" s="2">
        <f t="shared" si="60"/>
        <v>10</v>
      </c>
      <c r="P92" s="2" t="str">
        <f t="shared" si="61"/>
        <v xml:space="preserve">PLOEGAERTS </v>
      </c>
      <c r="Q92" s="2" t="str">
        <f t="shared" si="62"/>
        <v>MARIA</v>
      </c>
      <c r="R92" s="2">
        <f t="shared" si="63"/>
        <v>808</v>
      </c>
      <c r="S92" s="2">
        <f>SUM(T92:Z92)</f>
        <v>716</v>
      </c>
      <c r="T92" s="2">
        <f t="shared" si="65"/>
        <v>117</v>
      </c>
      <c r="U92" s="2">
        <f t="shared" si="66"/>
        <v>106</v>
      </c>
      <c r="V92" s="2">
        <f t="shared" si="67"/>
        <v>106</v>
      </c>
      <c r="W92" s="2">
        <f t="shared" si="68"/>
        <v>100</v>
      </c>
      <c r="X92" s="2">
        <f t="shared" si="69"/>
        <v>98</v>
      </c>
      <c r="Y92" s="2">
        <f t="shared" si="70"/>
        <v>97</v>
      </c>
      <c r="Z92" s="2">
        <f t="shared" si="71"/>
        <v>92</v>
      </c>
      <c r="AA92" s="2">
        <f t="shared" si="72"/>
        <v>92</v>
      </c>
      <c r="AB92" s="2">
        <f t="shared" si="73"/>
        <v>84</v>
      </c>
    </row>
    <row r="93" spans="1:28" hidden="1" x14ac:dyDescent="0.25">
      <c r="A93" s="2">
        <v>1</v>
      </c>
      <c r="B93" s="2" t="s">
        <v>121</v>
      </c>
      <c r="C93" s="2" t="s">
        <v>82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/>
      <c r="O93" s="2">
        <f t="shared" si="60"/>
        <v>0</v>
      </c>
      <c r="P93" s="2" t="str">
        <f t="shared" si="61"/>
        <v>RIJMENAMS</v>
      </c>
      <c r="Q93" s="2" t="str">
        <f t="shared" si="62"/>
        <v>VICTOR</v>
      </c>
      <c r="R93" s="2">
        <f t="shared" si="63"/>
        <v>0</v>
      </c>
      <c r="S93" s="2">
        <f t="shared" si="82"/>
        <v>0</v>
      </c>
      <c r="T93" s="2">
        <f t="shared" si="65"/>
        <v>0</v>
      </c>
      <c r="U93" s="2">
        <f t="shared" si="66"/>
        <v>0</v>
      </c>
      <c r="V93" s="2">
        <f t="shared" si="67"/>
        <v>0</v>
      </c>
      <c r="W93" s="2">
        <f t="shared" si="68"/>
        <v>0</v>
      </c>
      <c r="X93" s="2">
        <f t="shared" si="69"/>
        <v>0</v>
      </c>
      <c r="Y93" s="2">
        <f t="shared" si="70"/>
        <v>0</v>
      </c>
      <c r="Z93" s="2">
        <f t="shared" si="71"/>
        <v>0</v>
      </c>
      <c r="AA93" s="2">
        <f t="shared" si="72"/>
        <v>0</v>
      </c>
      <c r="AB93" s="2">
        <f t="shared" si="73"/>
        <v>0</v>
      </c>
    </row>
    <row r="94" spans="1:28" x14ac:dyDescent="0.25">
      <c r="A94" s="2">
        <v>1</v>
      </c>
      <c r="B94" s="2" t="s">
        <v>121</v>
      </c>
      <c r="C94" s="2" t="s">
        <v>27</v>
      </c>
      <c r="D94" s="2">
        <v>114</v>
      </c>
      <c r="E94" s="2">
        <v>99</v>
      </c>
      <c r="F94" s="2">
        <v>107</v>
      </c>
      <c r="G94" s="2">
        <v>98</v>
      </c>
      <c r="H94" s="2">
        <v>102</v>
      </c>
      <c r="I94" s="2">
        <v>105</v>
      </c>
      <c r="J94" s="2">
        <v>110</v>
      </c>
      <c r="K94" s="2">
        <v>0</v>
      </c>
      <c r="L94" s="2">
        <v>105</v>
      </c>
      <c r="M94" s="2">
        <v>132</v>
      </c>
      <c r="N94" s="2"/>
      <c r="O94" s="2">
        <f t="shared" si="60"/>
        <v>9</v>
      </c>
      <c r="P94" s="2" t="str">
        <f t="shared" si="61"/>
        <v>RIJMENAMS</v>
      </c>
      <c r="Q94" s="2" t="str">
        <f t="shared" si="62"/>
        <v>WILLY</v>
      </c>
      <c r="R94" s="2">
        <f t="shared" si="63"/>
        <v>874</v>
      </c>
      <c r="S94" s="2">
        <f>SUM(T94:Z94)</f>
        <v>775</v>
      </c>
      <c r="T94" s="2">
        <f t="shared" si="65"/>
        <v>132</v>
      </c>
      <c r="U94" s="2">
        <f t="shared" si="66"/>
        <v>114</v>
      </c>
      <c r="V94" s="2">
        <f t="shared" si="67"/>
        <v>110</v>
      </c>
      <c r="W94" s="2">
        <f t="shared" si="68"/>
        <v>107</v>
      </c>
      <c r="X94" s="2">
        <f t="shared" si="69"/>
        <v>105</v>
      </c>
      <c r="Y94" s="2">
        <f t="shared" si="70"/>
        <v>105</v>
      </c>
      <c r="Z94" s="2">
        <f t="shared" si="71"/>
        <v>102</v>
      </c>
      <c r="AA94" s="2">
        <f t="shared" si="72"/>
        <v>99</v>
      </c>
      <c r="AB94" s="2">
        <f t="shared" si="73"/>
        <v>0</v>
      </c>
    </row>
    <row r="95" spans="1:28" hidden="1" x14ac:dyDescent="0.25">
      <c r="A95" s="2">
        <v>1</v>
      </c>
      <c r="B95" s="2" t="s">
        <v>122</v>
      </c>
      <c r="C95" s="2" t="s">
        <v>25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/>
      <c r="O95" s="2">
        <f t="shared" si="60"/>
        <v>0</v>
      </c>
      <c r="P95" s="2" t="str">
        <f t="shared" si="61"/>
        <v>RUYMAEKERS</v>
      </c>
      <c r="Q95" s="2" t="str">
        <f t="shared" si="62"/>
        <v>MARIE-THERESE</v>
      </c>
      <c r="R95" s="2">
        <f t="shared" si="63"/>
        <v>0</v>
      </c>
      <c r="S95" s="2">
        <f t="shared" si="82"/>
        <v>0</v>
      </c>
      <c r="T95" s="2">
        <f t="shared" si="65"/>
        <v>0</v>
      </c>
      <c r="U95" s="2">
        <f t="shared" si="66"/>
        <v>0</v>
      </c>
      <c r="V95" s="2">
        <f t="shared" si="67"/>
        <v>0</v>
      </c>
      <c r="W95" s="2">
        <f t="shared" si="68"/>
        <v>0</v>
      </c>
      <c r="X95" s="2">
        <f t="shared" si="69"/>
        <v>0</v>
      </c>
      <c r="Y95" s="2">
        <f t="shared" si="70"/>
        <v>0</v>
      </c>
      <c r="Z95" s="2">
        <f t="shared" si="71"/>
        <v>0</v>
      </c>
      <c r="AA95" s="2">
        <f t="shared" si="72"/>
        <v>0</v>
      </c>
      <c r="AB95" s="2">
        <f t="shared" si="73"/>
        <v>0</v>
      </c>
    </row>
    <row r="96" spans="1:28" hidden="1" x14ac:dyDescent="0.25">
      <c r="A96" s="2">
        <v>1</v>
      </c>
      <c r="B96" s="2" t="s">
        <v>122</v>
      </c>
      <c r="C96" s="2" t="s">
        <v>50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/>
      <c r="O96" s="2">
        <f t="shared" si="60"/>
        <v>0</v>
      </c>
      <c r="P96" s="2" t="str">
        <f t="shared" si="61"/>
        <v>RUYMAEKERS</v>
      </c>
      <c r="Q96" s="2" t="str">
        <f t="shared" si="62"/>
        <v>PATRICK</v>
      </c>
      <c r="R96" s="2">
        <f t="shared" si="63"/>
        <v>0</v>
      </c>
      <c r="S96" s="2">
        <f>SUM(T96:X96)</f>
        <v>0</v>
      </c>
      <c r="T96" s="2">
        <f t="shared" si="65"/>
        <v>0</v>
      </c>
      <c r="U96" s="2">
        <f t="shared" si="66"/>
        <v>0</v>
      </c>
      <c r="V96" s="2">
        <f t="shared" si="67"/>
        <v>0</v>
      </c>
      <c r="W96" s="2">
        <f t="shared" si="68"/>
        <v>0</v>
      </c>
      <c r="X96" s="2">
        <f t="shared" si="69"/>
        <v>0</v>
      </c>
      <c r="Y96" s="2">
        <f t="shared" si="70"/>
        <v>0</v>
      </c>
      <c r="Z96" s="2">
        <f t="shared" si="71"/>
        <v>0</v>
      </c>
      <c r="AA96" s="2">
        <f t="shared" si="72"/>
        <v>0</v>
      </c>
      <c r="AB96" s="2">
        <f t="shared" si="73"/>
        <v>0</v>
      </c>
    </row>
    <row r="97" spans="1:28" x14ac:dyDescent="0.25">
      <c r="A97" s="2"/>
      <c r="B97" s="2" t="s">
        <v>123</v>
      </c>
      <c r="C97" s="2" t="s">
        <v>59</v>
      </c>
      <c r="D97" s="2">
        <v>96</v>
      </c>
      <c r="E97" s="2">
        <v>108</v>
      </c>
      <c r="F97" s="2">
        <v>95</v>
      </c>
      <c r="G97" s="2">
        <v>94</v>
      </c>
      <c r="H97" s="2">
        <v>94</v>
      </c>
      <c r="I97" s="2">
        <v>96</v>
      </c>
      <c r="J97" s="2">
        <v>96</v>
      </c>
      <c r="K97" s="2">
        <v>0</v>
      </c>
      <c r="L97" s="2">
        <v>100</v>
      </c>
      <c r="M97" s="2">
        <v>0</v>
      </c>
      <c r="N97" s="2"/>
      <c r="O97" s="2">
        <f t="shared" ref="O97" si="86">SUM(IF(E97&gt;0,1,0)+IF(H97,1,0) +IF(I97,1,0)+IF(J97,1,0)+IF(K97,1,0)+IF(L97,1,0)+IF(M97,1,0)+IF(D97,1,0)+IF(F97,1,0)+IF(G97,1,0))</f>
        <v>8</v>
      </c>
      <c r="P97" s="2" t="str">
        <f t="shared" ref="P97" si="87">B97</f>
        <v>SCHOOVAERTS</v>
      </c>
      <c r="Q97" s="2" t="str">
        <f t="shared" si="62"/>
        <v>JOS</v>
      </c>
      <c r="R97" s="2">
        <f t="shared" si="63"/>
        <v>779</v>
      </c>
      <c r="S97" s="2">
        <f t="shared" ref="S97:S99" si="88">SUM(T97:Z97)</f>
        <v>685</v>
      </c>
      <c r="T97" s="2">
        <f t="shared" si="65"/>
        <v>108</v>
      </c>
      <c r="U97" s="2">
        <f t="shared" si="66"/>
        <v>100</v>
      </c>
      <c r="V97" s="2">
        <f t="shared" si="67"/>
        <v>96</v>
      </c>
      <c r="W97" s="2">
        <f t="shared" si="68"/>
        <v>96</v>
      </c>
      <c r="X97" s="2">
        <f t="shared" si="69"/>
        <v>96</v>
      </c>
      <c r="Y97" s="2">
        <f t="shared" si="70"/>
        <v>95</v>
      </c>
      <c r="Z97" s="2">
        <f t="shared" si="71"/>
        <v>94</v>
      </c>
      <c r="AA97" s="2">
        <f t="shared" si="72"/>
        <v>94</v>
      </c>
      <c r="AB97" s="2">
        <f t="shared" si="73"/>
        <v>0</v>
      </c>
    </row>
    <row r="98" spans="1:28" x14ac:dyDescent="0.25">
      <c r="A98" s="2">
        <v>1</v>
      </c>
      <c r="B98" s="2" t="s">
        <v>123</v>
      </c>
      <c r="C98" s="2" t="s">
        <v>124</v>
      </c>
      <c r="D98" s="2">
        <v>108</v>
      </c>
      <c r="E98" s="2">
        <v>107</v>
      </c>
      <c r="F98" s="2">
        <v>89</v>
      </c>
      <c r="G98" s="2">
        <v>97</v>
      </c>
      <c r="H98" s="2">
        <v>117</v>
      </c>
      <c r="I98" s="2">
        <v>91</v>
      </c>
      <c r="J98" s="2">
        <v>74</v>
      </c>
      <c r="K98" s="2">
        <v>96</v>
      </c>
      <c r="L98" s="2">
        <v>0</v>
      </c>
      <c r="M98" s="2">
        <v>96</v>
      </c>
      <c r="N98" s="2"/>
      <c r="O98" s="2">
        <f t="shared" si="60"/>
        <v>9</v>
      </c>
      <c r="P98" s="2" t="str">
        <f t="shared" si="61"/>
        <v>SCHOOVAERTS</v>
      </c>
      <c r="Q98" s="2" t="str">
        <f t="shared" si="62"/>
        <v>NICO</v>
      </c>
      <c r="R98" s="2">
        <f t="shared" si="63"/>
        <v>801</v>
      </c>
      <c r="S98" s="2">
        <f t="shared" si="88"/>
        <v>712</v>
      </c>
      <c r="T98" s="2">
        <f t="shared" si="65"/>
        <v>117</v>
      </c>
      <c r="U98" s="2">
        <f t="shared" si="66"/>
        <v>108</v>
      </c>
      <c r="V98" s="2">
        <f t="shared" si="67"/>
        <v>107</v>
      </c>
      <c r="W98" s="2">
        <f t="shared" si="68"/>
        <v>97</v>
      </c>
      <c r="X98" s="2">
        <f t="shared" si="69"/>
        <v>96</v>
      </c>
      <c r="Y98" s="2">
        <f t="shared" si="70"/>
        <v>96</v>
      </c>
      <c r="Z98" s="2">
        <f t="shared" si="71"/>
        <v>91</v>
      </c>
      <c r="AA98" s="2">
        <f t="shared" si="72"/>
        <v>89</v>
      </c>
      <c r="AB98" s="2">
        <f t="shared" si="73"/>
        <v>0</v>
      </c>
    </row>
    <row r="99" spans="1:28" x14ac:dyDescent="0.25">
      <c r="A99" s="2">
        <v>1</v>
      </c>
      <c r="B99" s="2" t="s">
        <v>123</v>
      </c>
      <c r="C99" s="2" t="s">
        <v>27</v>
      </c>
      <c r="D99" s="2">
        <v>114</v>
      </c>
      <c r="E99" s="2">
        <v>111</v>
      </c>
      <c r="F99" s="2">
        <v>89</v>
      </c>
      <c r="G99" s="2">
        <v>124</v>
      </c>
      <c r="H99" s="2">
        <v>86</v>
      </c>
      <c r="I99" s="2">
        <v>111</v>
      </c>
      <c r="J99" s="2">
        <v>106</v>
      </c>
      <c r="K99" s="2">
        <v>123</v>
      </c>
      <c r="L99" s="7">
        <v>106</v>
      </c>
      <c r="M99" s="2">
        <v>115</v>
      </c>
      <c r="N99" s="2">
        <v>0</v>
      </c>
      <c r="O99" s="2">
        <f t="shared" si="60"/>
        <v>10</v>
      </c>
      <c r="P99" s="2" t="str">
        <f t="shared" si="61"/>
        <v>SCHOOVAERTS</v>
      </c>
      <c r="Q99" s="2" t="str">
        <f t="shared" si="62"/>
        <v>WILLY</v>
      </c>
      <c r="R99" s="2">
        <f t="shared" si="63"/>
        <v>910</v>
      </c>
      <c r="S99" s="2">
        <f t="shared" si="88"/>
        <v>804</v>
      </c>
      <c r="T99" s="2">
        <f t="shared" si="65"/>
        <v>124</v>
      </c>
      <c r="U99" s="2">
        <f t="shared" si="66"/>
        <v>123</v>
      </c>
      <c r="V99" s="2">
        <f t="shared" si="67"/>
        <v>115</v>
      </c>
      <c r="W99" s="2">
        <f t="shared" si="68"/>
        <v>114</v>
      </c>
      <c r="X99" s="2">
        <f t="shared" si="69"/>
        <v>111</v>
      </c>
      <c r="Y99" s="2">
        <f t="shared" si="70"/>
        <v>111</v>
      </c>
      <c r="Z99" s="2">
        <f t="shared" si="71"/>
        <v>106</v>
      </c>
      <c r="AA99" s="2">
        <f t="shared" si="72"/>
        <v>106</v>
      </c>
      <c r="AB99" s="2">
        <f t="shared" si="73"/>
        <v>0</v>
      </c>
    </row>
    <row r="100" spans="1:28" hidden="1" x14ac:dyDescent="0.25">
      <c r="A100" s="2">
        <v>1</v>
      </c>
      <c r="B100" s="2" t="s">
        <v>125</v>
      </c>
      <c r="C100" s="2" t="s">
        <v>126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/>
      <c r="O100" s="2">
        <f t="shared" si="60"/>
        <v>0</v>
      </c>
      <c r="P100" s="2" t="str">
        <f t="shared" si="61"/>
        <v>SCHOTTE</v>
      </c>
      <c r="Q100" s="2" t="str">
        <f t="shared" si="62"/>
        <v>ANNE</v>
      </c>
      <c r="R100" s="2">
        <f t="shared" si="63"/>
        <v>0</v>
      </c>
      <c r="S100" s="2">
        <f>SUM(T100:Z100)</f>
        <v>0</v>
      </c>
      <c r="T100" s="2">
        <f t="shared" si="65"/>
        <v>0</v>
      </c>
      <c r="U100" s="2">
        <f t="shared" si="66"/>
        <v>0</v>
      </c>
      <c r="V100" s="2">
        <f t="shared" si="67"/>
        <v>0</v>
      </c>
      <c r="W100" s="2">
        <f t="shared" si="68"/>
        <v>0</v>
      </c>
      <c r="X100" s="2">
        <f t="shared" si="69"/>
        <v>0</v>
      </c>
      <c r="Y100" s="2">
        <f t="shared" si="70"/>
        <v>0</v>
      </c>
      <c r="Z100" s="2">
        <f t="shared" si="71"/>
        <v>0</v>
      </c>
      <c r="AA100" s="2">
        <f t="shared" si="72"/>
        <v>0</v>
      </c>
      <c r="AB100" s="2">
        <f t="shared" si="73"/>
        <v>0</v>
      </c>
    </row>
    <row r="101" spans="1:28" x14ac:dyDescent="0.25">
      <c r="A101" s="2">
        <v>1</v>
      </c>
      <c r="B101" s="2" t="s">
        <v>127</v>
      </c>
      <c r="C101" s="2" t="s">
        <v>128</v>
      </c>
      <c r="D101" s="2">
        <v>111</v>
      </c>
      <c r="E101" s="2">
        <v>102</v>
      </c>
      <c r="F101" s="2">
        <v>85</v>
      </c>
      <c r="G101" s="2">
        <v>108</v>
      </c>
      <c r="H101" s="2">
        <v>98</v>
      </c>
      <c r="I101" s="2">
        <v>117</v>
      </c>
      <c r="J101" s="2">
        <v>108</v>
      </c>
      <c r="K101" s="2">
        <v>96</v>
      </c>
      <c r="L101" s="2">
        <v>120</v>
      </c>
      <c r="M101" s="2">
        <v>130</v>
      </c>
      <c r="N101" s="2"/>
      <c r="O101" s="2">
        <f t="shared" si="60"/>
        <v>10</v>
      </c>
      <c r="P101" s="2" t="str">
        <f t="shared" si="61"/>
        <v>SEGERS</v>
      </c>
      <c r="Q101" s="2" t="str">
        <f t="shared" si="62"/>
        <v>ALAIN</v>
      </c>
      <c r="R101" s="2">
        <f t="shared" si="63"/>
        <v>894</v>
      </c>
      <c r="S101" s="2">
        <f t="shared" ref="S101:S104" si="89">SUM(T101:Z101)</f>
        <v>796</v>
      </c>
      <c r="T101" s="2">
        <f t="shared" si="65"/>
        <v>130</v>
      </c>
      <c r="U101" s="2">
        <f t="shared" si="66"/>
        <v>120</v>
      </c>
      <c r="V101" s="2">
        <f t="shared" si="67"/>
        <v>117</v>
      </c>
      <c r="W101" s="2">
        <f t="shared" si="68"/>
        <v>111</v>
      </c>
      <c r="X101" s="2">
        <f t="shared" si="69"/>
        <v>108</v>
      </c>
      <c r="Y101" s="2">
        <f t="shared" si="70"/>
        <v>108</v>
      </c>
      <c r="Z101" s="2">
        <f t="shared" si="71"/>
        <v>102</v>
      </c>
      <c r="AA101" s="2">
        <f t="shared" si="72"/>
        <v>98</v>
      </c>
      <c r="AB101" s="2">
        <f t="shared" si="73"/>
        <v>85</v>
      </c>
    </row>
    <row r="102" spans="1:28" x14ac:dyDescent="0.25">
      <c r="A102" s="2">
        <v>1</v>
      </c>
      <c r="B102" s="2" t="s">
        <v>129</v>
      </c>
      <c r="C102" s="2" t="s">
        <v>81</v>
      </c>
      <c r="D102" s="2">
        <v>115</v>
      </c>
      <c r="E102" s="2">
        <v>118</v>
      </c>
      <c r="F102" s="2">
        <v>101</v>
      </c>
      <c r="G102" s="2">
        <v>109</v>
      </c>
      <c r="H102" s="2">
        <v>114</v>
      </c>
      <c r="I102" s="2">
        <v>99</v>
      </c>
      <c r="J102" s="2">
        <v>110</v>
      </c>
      <c r="K102" s="2">
        <v>91</v>
      </c>
      <c r="L102" s="2">
        <v>110</v>
      </c>
      <c r="M102" s="2">
        <v>120</v>
      </c>
      <c r="N102" s="2">
        <v>0</v>
      </c>
      <c r="O102" s="2">
        <f t="shared" si="60"/>
        <v>10</v>
      </c>
      <c r="P102" s="2" t="str">
        <f t="shared" si="61"/>
        <v>SERNEELS</v>
      </c>
      <c r="Q102" s="2" t="str">
        <f t="shared" si="62"/>
        <v>EDDY</v>
      </c>
      <c r="R102" s="2">
        <f t="shared" si="63"/>
        <v>897</v>
      </c>
      <c r="S102" s="2">
        <f t="shared" si="89"/>
        <v>796</v>
      </c>
      <c r="T102" s="2">
        <f t="shared" si="65"/>
        <v>120</v>
      </c>
      <c r="U102" s="2">
        <f t="shared" si="66"/>
        <v>118</v>
      </c>
      <c r="V102" s="2">
        <f t="shared" si="67"/>
        <v>115</v>
      </c>
      <c r="W102" s="2">
        <f t="shared" si="68"/>
        <v>114</v>
      </c>
      <c r="X102" s="2">
        <f t="shared" si="69"/>
        <v>110</v>
      </c>
      <c r="Y102" s="2">
        <f t="shared" si="70"/>
        <v>110</v>
      </c>
      <c r="Z102" s="2">
        <f t="shared" si="71"/>
        <v>109</v>
      </c>
      <c r="AA102" s="2">
        <f t="shared" si="72"/>
        <v>101</v>
      </c>
      <c r="AB102" s="2">
        <f t="shared" si="73"/>
        <v>0</v>
      </c>
    </row>
    <row r="103" spans="1:28" x14ac:dyDescent="0.25">
      <c r="A103" s="2">
        <v>1</v>
      </c>
      <c r="B103" s="2" t="s">
        <v>129</v>
      </c>
      <c r="C103" s="2" t="s">
        <v>130</v>
      </c>
      <c r="D103" s="2">
        <v>82</v>
      </c>
      <c r="E103" s="2">
        <v>97</v>
      </c>
      <c r="F103" s="2">
        <v>106</v>
      </c>
      <c r="G103" s="2">
        <v>99</v>
      </c>
      <c r="H103" s="2">
        <v>109</v>
      </c>
      <c r="I103" s="2">
        <v>103</v>
      </c>
      <c r="J103" s="2">
        <v>108</v>
      </c>
      <c r="K103" s="2">
        <v>91</v>
      </c>
      <c r="L103" s="2">
        <v>116</v>
      </c>
      <c r="M103" s="2">
        <v>109</v>
      </c>
      <c r="N103" s="2"/>
      <c r="O103" s="2">
        <f t="shared" si="60"/>
        <v>10</v>
      </c>
      <c r="P103" s="2" t="str">
        <f t="shared" si="61"/>
        <v>SERNEELS</v>
      </c>
      <c r="Q103" s="2" t="str">
        <f t="shared" si="62"/>
        <v>EDUARD</v>
      </c>
      <c r="R103" s="2">
        <f t="shared" si="63"/>
        <v>847</v>
      </c>
      <c r="S103" s="2">
        <f t="shared" si="89"/>
        <v>750</v>
      </c>
      <c r="T103" s="2">
        <f t="shared" si="65"/>
        <v>116</v>
      </c>
      <c r="U103" s="2">
        <f t="shared" si="66"/>
        <v>109</v>
      </c>
      <c r="V103" s="2">
        <f t="shared" si="67"/>
        <v>109</v>
      </c>
      <c r="W103" s="2">
        <f t="shared" si="68"/>
        <v>108</v>
      </c>
      <c r="X103" s="2">
        <f t="shared" si="69"/>
        <v>106</v>
      </c>
      <c r="Y103" s="2">
        <f t="shared" si="70"/>
        <v>103</v>
      </c>
      <c r="Z103" s="2">
        <f t="shared" si="71"/>
        <v>99</v>
      </c>
      <c r="AA103" s="2">
        <f t="shared" si="72"/>
        <v>97</v>
      </c>
      <c r="AB103" s="2">
        <f t="shared" si="73"/>
        <v>82</v>
      </c>
    </row>
    <row r="104" spans="1:28" x14ac:dyDescent="0.25">
      <c r="A104" s="2"/>
      <c r="B104" s="2" t="s">
        <v>129</v>
      </c>
      <c r="C104" s="2" t="s">
        <v>194</v>
      </c>
      <c r="D104" s="2">
        <v>109</v>
      </c>
      <c r="E104" s="2">
        <v>107</v>
      </c>
      <c r="F104" s="2">
        <v>102</v>
      </c>
      <c r="G104" s="2">
        <v>86</v>
      </c>
      <c r="H104" s="2">
        <v>135</v>
      </c>
      <c r="I104" s="2">
        <v>102</v>
      </c>
      <c r="J104" s="2">
        <v>105</v>
      </c>
      <c r="K104" s="2">
        <v>107</v>
      </c>
      <c r="L104" s="2">
        <v>100</v>
      </c>
      <c r="M104" s="2">
        <v>120</v>
      </c>
      <c r="N104" s="2"/>
      <c r="O104" s="2">
        <f t="shared" si="60"/>
        <v>10</v>
      </c>
      <c r="P104" s="2" t="str">
        <f t="shared" si="61"/>
        <v>SERNEELS</v>
      </c>
      <c r="Q104" s="2" t="str">
        <f t="shared" si="62"/>
        <v>MARK</v>
      </c>
      <c r="R104" s="2">
        <f t="shared" si="63"/>
        <v>887</v>
      </c>
      <c r="S104" s="2">
        <f t="shared" si="89"/>
        <v>785</v>
      </c>
      <c r="T104" s="2">
        <f t="shared" si="65"/>
        <v>135</v>
      </c>
      <c r="U104" s="2">
        <f t="shared" si="66"/>
        <v>120</v>
      </c>
      <c r="V104" s="2">
        <f t="shared" si="67"/>
        <v>109</v>
      </c>
      <c r="W104" s="2">
        <f t="shared" si="68"/>
        <v>107</v>
      </c>
      <c r="X104" s="2">
        <f t="shared" si="69"/>
        <v>107</v>
      </c>
      <c r="Y104" s="2">
        <f t="shared" si="70"/>
        <v>105</v>
      </c>
      <c r="Z104" s="2">
        <f t="shared" si="71"/>
        <v>102</v>
      </c>
      <c r="AA104" s="2">
        <f t="shared" si="72"/>
        <v>102</v>
      </c>
      <c r="AB104" s="2">
        <f t="shared" si="73"/>
        <v>86</v>
      </c>
    </row>
    <row r="105" spans="1:28" hidden="1" x14ac:dyDescent="0.25">
      <c r="A105" s="2">
        <v>1</v>
      </c>
      <c r="B105" s="2" t="s">
        <v>131</v>
      </c>
      <c r="C105" s="2" t="s">
        <v>132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/>
      <c r="O105" s="2">
        <f t="shared" si="60"/>
        <v>0</v>
      </c>
      <c r="P105" s="2" t="str">
        <f t="shared" si="61"/>
        <v>SLEGERS</v>
      </c>
      <c r="Q105" s="2" t="str">
        <f t="shared" si="62"/>
        <v>GILBERT</v>
      </c>
      <c r="R105" s="2">
        <f t="shared" si="63"/>
        <v>0</v>
      </c>
      <c r="S105" s="2">
        <f>SUM(T105:Z105)</f>
        <v>0</v>
      </c>
      <c r="T105" s="2">
        <f t="shared" si="65"/>
        <v>0</v>
      </c>
      <c r="U105" s="2">
        <f t="shared" si="66"/>
        <v>0</v>
      </c>
      <c r="V105" s="2">
        <f t="shared" si="67"/>
        <v>0</v>
      </c>
      <c r="W105" s="2">
        <f t="shared" si="68"/>
        <v>0</v>
      </c>
      <c r="X105" s="2">
        <f t="shared" si="69"/>
        <v>0</v>
      </c>
      <c r="Y105" s="2">
        <f t="shared" si="70"/>
        <v>0</v>
      </c>
      <c r="Z105" s="2">
        <f t="shared" si="71"/>
        <v>0</v>
      </c>
      <c r="AA105" s="2">
        <f t="shared" si="72"/>
        <v>0</v>
      </c>
      <c r="AB105" s="2">
        <f t="shared" si="73"/>
        <v>0</v>
      </c>
    </row>
    <row r="106" spans="1:28" x14ac:dyDescent="0.25">
      <c r="A106" s="2"/>
      <c r="B106" s="2" t="s">
        <v>213</v>
      </c>
      <c r="C106" s="2" t="s">
        <v>214</v>
      </c>
      <c r="D106" s="2">
        <v>109</v>
      </c>
      <c r="E106" s="2">
        <v>120</v>
      </c>
      <c r="F106" s="7">
        <v>104</v>
      </c>
      <c r="G106" s="7">
        <v>93</v>
      </c>
      <c r="H106" s="2">
        <v>101</v>
      </c>
      <c r="I106" s="2">
        <v>91</v>
      </c>
      <c r="J106" s="2">
        <v>116</v>
      </c>
      <c r="K106" s="2">
        <v>96</v>
      </c>
      <c r="L106" s="2">
        <v>104</v>
      </c>
      <c r="M106" s="2">
        <v>102</v>
      </c>
      <c r="N106" s="2"/>
      <c r="O106" s="2">
        <f t="shared" ref="O106" si="90">SUM(IF(E106&gt;0,1,0)+IF(H106,1,0) +IF(I106,1,0)+IF(J106,1,0)+IF(K106,1,0)+IF(L106,1,0)+IF(M106,1,0)+IF(D106,1,0)+IF(F106,1,0)+IF(G106,1,0))</f>
        <v>10</v>
      </c>
      <c r="P106" s="2" t="str">
        <f t="shared" ref="P106" si="91">B106</f>
        <v>STEENMANS</v>
      </c>
      <c r="Q106" s="2" t="str">
        <f t="shared" ref="Q106" si="92">C106</f>
        <v>ROBBY</v>
      </c>
      <c r="R106" s="2">
        <f t="shared" si="63"/>
        <v>852</v>
      </c>
      <c r="S106" s="2">
        <f t="shared" ref="S106:S107" si="93">SUM(T106:Z106)</f>
        <v>756</v>
      </c>
      <c r="T106" s="2">
        <f t="shared" si="65"/>
        <v>120</v>
      </c>
      <c r="U106" s="2">
        <f t="shared" si="66"/>
        <v>116</v>
      </c>
      <c r="V106" s="2">
        <f t="shared" si="67"/>
        <v>109</v>
      </c>
      <c r="W106" s="2">
        <f t="shared" si="68"/>
        <v>104</v>
      </c>
      <c r="X106" s="2">
        <f t="shared" si="69"/>
        <v>104</v>
      </c>
      <c r="Y106" s="2">
        <f t="shared" si="70"/>
        <v>102</v>
      </c>
      <c r="Z106" s="2">
        <f t="shared" si="71"/>
        <v>101</v>
      </c>
      <c r="AA106" s="2">
        <f t="shared" si="72"/>
        <v>96</v>
      </c>
      <c r="AB106" s="2">
        <f t="shared" si="73"/>
        <v>91</v>
      </c>
    </row>
    <row r="107" spans="1:28" x14ac:dyDescent="0.25">
      <c r="A107" s="2"/>
      <c r="B107" s="2" t="s">
        <v>220</v>
      </c>
      <c r="C107" s="2" t="s">
        <v>221</v>
      </c>
      <c r="D107" s="2">
        <v>98</v>
      </c>
      <c r="E107" s="2">
        <v>119</v>
      </c>
      <c r="F107" s="7">
        <v>98</v>
      </c>
      <c r="G107" s="2">
        <v>124</v>
      </c>
      <c r="H107" s="2">
        <v>128</v>
      </c>
      <c r="I107" s="2">
        <v>91</v>
      </c>
      <c r="J107" s="2">
        <v>110</v>
      </c>
      <c r="K107" s="2">
        <v>115</v>
      </c>
      <c r="L107" s="7">
        <v>131</v>
      </c>
      <c r="M107" s="2">
        <v>91</v>
      </c>
      <c r="N107" s="2"/>
      <c r="O107" s="2">
        <f t="shared" ref="O107" si="94">SUM(IF(E107&gt;0,1,0)+IF(H107,1,0) +IF(I107,1,0)+IF(J107,1,0)+IF(K107,1,0)+IF(L107,1,0)+IF(M107,1,0)+IF(D107,1,0)+IF(F107,1,0)+IF(G107,1,0))</f>
        <v>10</v>
      </c>
      <c r="P107" s="2" t="str">
        <f t="shared" ref="P107" si="95">B107</f>
        <v>STEURS</v>
      </c>
      <c r="Q107" s="2" t="str">
        <f t="shared" ref="Q107" si="96">C107</f>
        <v>JOHN</v>
      </c>
      <c r="R107" s="2">
        <f t="shared" si="63"/>
        <v>923</v>
      </c>
      <c r="S107" s="2">
        <f t="shared" si="93"/>
        <v>825</v>
      </c>
      <c r="T107" s="2">
        <f t="shared" si="65"/>
        <v>131</v>
      </c>
      <c r="U107" s="2">
        <f t="shared" si="66"/>
        <v>128</v>
      </c>
      <c r="V107" s="2">
        <f t="shared" si="67"/>
        <v>124</v>
      </c>
      <c r="W107" s="2">
        <f t="shared" si="68"/>
        <v>119</v>
      </c>
      <c r="X107" s="2">
        <f t="shared" si="69"/>
        <v>115</v>
      </c>
      <c r="Y107" s="2">
        <f t="shared" si="70"/>
        <v>110</v>
      </c>
      <c r="Z107" s="2">
        <f t="shared" si="71"/>
        <v>98</v>
      </c>
      <c r="AA107" s="2">
        <f t="shared" si="72"/>
        <v>98</v>
      </c>
      <c r="AB107" s="2">
        <f t="shared" si="73"/>
        <v>91</v>
      </c>
    </row>
    <row r="108" spans="1:28" hidden="1" x14ac:dyDescent="0.25">
      <c r="A108" s="2">
        <v>1</v>
      </c>
      <c r="B108" s="2" t="s">
        <v>133</v>
      </c>
      <c r="C108" s="2" t="s">
        <v>134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/>
      <c r="O108" s="2">
        <f t="shared" si="60"/>
        <v>0</v>
      </c>
      <c r="P108" s="2" t="str">
        <f t="shared" si="61"/>
        <v>STOUTEN</v>
      </c>
      <c r="Q108" s="2" t="str">
        <f t="shared" si="62"/>
        <v>JULIANA</v>
      </c>
      <c r="R108" s="2">
        <f t="shared" si="63"/>
        <v>0</v>
      </c>
      <c r="S108" s="2">
        <f>SUM(T108:X108)</f>
        <v>0</v>
      </c>
      <c r="T108" s="2">
        <f t="shared" si="65"/>
        <v>0</v>
      </c>
      <c r="U108" s="2">
        <f t="shared" si="66"/>
        <v>0</v>
      </c>
      <c r="V108" s="2">
        <f t="shared" si="67"/>
        <v>0</v>
      </c>
      <c r="W108" s="2">
        <f t="shared" si="68"/>
        <v>0</v>
      </c>
      <c r="X108" s="2">
        <f t="shared" si="69"/>
        <v>0</v>
      </c>
      <c r="Y108" s="2">
        <f t="shared" si="70"/>
        <v>0</v>
      </c>
      <c r="Z108" s="2">
        <f t="shared" si="71"/>
        <v>0</v>
      </c>
      <c r="AA108" s="2">
        <f t="shared" si="72"/>
        <v>0</v>
      </c>
      <c r="AB108" s="2">
        <f t="shared" si="73"/>
        <v>0</v>
      </c>
    </row>
    <row r="109" spans="1:28" hidden="1" x14ac:dyDescent="0.25">
      <c r="A109" s="2">
        <v>1</v>
      </c>
      <c r="B109" s="2" t="s">
        <v>135</v>
      </c>
      <c r="C109" s="2" t="s">
        <v>136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f t="shared" si="60"/>
        <v>0</v>
      </c>
      <c r="P109" s="2" t="str">
        <f t="shared" si="61"/>
        <v>SWINKELS</v>
      </c>
      <c r="Q109" s="2" t="str">
        <f t="shared" si="62"/>
        <v>JOHNNY</v>
      </c>
      <c r="R109" s="2">
        <f t="shared" si="63"/>
        <v>0</v>
      </c>
      <c r="S109" s="2">
        <f>SUM(T109:Z109)</f>
        <v>0</v>
      </c>
      <c r="T109" s="2">
        <f t="shared" si="65"/>
        <v>0</v>
      </c>
      <c r="U109" s="2">
        <f t="shared" si="66"/>
        <v>0</v>
      </c>
      <c r="V109" s="2">
        <f t="shared" si="67"/>
        <v>0</v>
      </c>
      <c r="W109" s="2">
        <f t="shared" si="68"/>
        <v>0</v>
      </c>
      <c r="X109" s="2">
        <f t="shared" si="69"/>
        <v>0</v>
      </c>
      <c r="Y109" s="2">
        <f t="shared" si="70"/>
        <v>0</v>
      </c>
      <c r="Z109" s="2">
        <f t="shared" si="71"/>
        <v>0</v>
      </c>
      <c r="AA109" s="2">
        <f t="shared" si="72"/>
        <v>0</v>
      </c>
      <c r="AB109" s="2">
        <f t="shared" si="73"/>
        <v>0</v>
      </c>
    </row>
    <row r="110" spans="1:28" x14ac:dyDescent="0.25">
      <c r="A110" s="2"/>
      <c r="B110" s="2" t="s">
        <v>228</v>
      </c>
      <c r="C110" s="2" t="s">
        <v>229</v>
      </c>
      <c r="D110" s="2">
        <v>0</v>
      </c>
      <c r="E110" s="2">
        <v>0</v>
      </c>
      <c r="F110" s="2">
        <v>106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100</v>
      </c>
      <c r="M110" s="2">
        <v>0</v>
      </c>
      <c r="N110" s="2"/>
      <c r="O110" s="2">
        <f t="shared" ref="O110" si="97">SUM(IF(E110&gt;0,1,0)+IF(H110,1,0) +IF(I110,1,0)+IF(J110,1,0)+IF(K110,1,0)+IF(L110,1,0)+IF(M110,1,0)+IF(D110,1,0)+IF(F110,1,0)+IF(G110,1,0))</f>
        <v>2</v>
      </c>
      <c r="P110" s="2" t="str">
        <f t="shared" ref="P110" si="98">B110</f>
        <v>THEYMANS</v>
      </c>
      <c r="Q110" s="2" t="str">
        <f t="shared" ref="Q110" si="99">C110</f>
        <v>ROBERT</v>
      </c>
      <c r="R110" s="2">
        <f t="shared" si="63"/>
        <v>206</v>
      </c>
      <c r="S110" s="2">
        <f t="shared" ref="S110:S111" si="100">SUM(T110:Z110)</f>
        <v>206</v>
      </c>
      <c r="T110" s="2">
        <f t="shared" si="65"/>
        <v>106</v>
      </c>
      <c r="U110" s="2">
        <f t="shared" si="66"/>
        <v>100</v>
      </c>
      <c r="V110" s="2">
        <f t="shared" si="67"/>
        <v>0</v>
      </c>
      <c r="W110" s="2">
        <f t="shared" si="68"/>
        <v>0</v>
      </c>
      <c r="X110" s="2">
        <f t="shared" si="69"/>
        <v>0</v>
      </c>
      <c r="Y110" s="2">
        <f t="shared" si="70"/>
        <v>0</v>
      </c>
      <c r="Z110" s="2">
        <f t="shared" si="71"/>
        <v>0</v>
      </c>
      <c r="AA110" s="2">
        <f t="shared" si="72"/>
        <v>0</v>
      </c>
      <c r="AB110" s="2">
        <f t="shared" si="73"/>
        <v>0</v>
      </c>
    </row>
    <row r="111" spans="1:28" x14ac:dyDescent="0.25">
      <c r="A111" s="2">
        <v>1</v>
      </c>
      <c r="B111" s="2" t="s">
        <v>137</v>
      </c>
      <c r="C111" s="2" t="s">
        <v>138</v>
      </c>
      <c r="D111" s="2">
        <v>98</v>
      </c>
      <c r="E111" s="2">
        <v>105</v>
      </c>
      <c r="F111" s="2">
        <v>107</v>
      </c>
      <c r="G111" s="2">
        <v>95</v>
      </c>
      <c r="H111" s="2">
        <v>98</v>
      </c>
      <c r="I111" s="2">
        <v>103</v>
      </c>
      <c r="J111" s="2">
        <v>84</v>
      </c>
      <c r="K111" s="2">
        <v>116</v>
      </c>
      <c r="L111" s="2">
        <v>0</v>
      </c>
      <c r="M111" s="2">
        <v>102</v>
      </c>
      <c r="N111" s="2"/>
      <c r="O111" s="2">
        <f t="shared" si="60"/>
        <v>9</v>
      </c>
      <c r="P111" s="2" t="str">
        <f t="shared" si="61"/>
        <v>THYS</v>
      </c>
      <c r="Q111" s="2" t="str">
        <f t="shared" si="62"/>
        <v>RUDI</v>
      </c>
      <c r="R111" s="2">
        <f t="shared" si="63"/>
        <v>824</v>
      </c>
      <c r="S111" s="2">
        <f t="shared" si="100"/>
        <v>729</v>
      </c>
      <c r="T111" s="2">
        <f t="shared" si="65"/>
        <v>116</v>
      </c>
      <c r="U111" s="2">
        <f t="shared" si="66"/>
        <v>107</v>
      </c>
      <c r="V111" s="2">
        <f t="shared" si="67"/>
        <v>105</v>
      </c>
      <c r="W111" s="2">
        <f t="shared" si="68"/>
        <v>103</v>
      </c>
      <c r="X111" s="2">
        <f t="shared" si="69"/>
        <v>102</v>
      </c>
      <c r="Y111" s="2">
        <f t="shared" si="70"/>
        <v>98</v>
      </c>
      <c r="Z111" s="2">
        <f t="shared" si="71"/>
        <v>98</v>
      </c>
      <c r="AA111" s="2">
        <f t="shared" si="72"/>
        <v>95</v>
      </c>
      <c r="AB111" s="2">
        <f t="shared" si="73"/>
        <v>0</v>
      </c>
    </row>
    <row r="112" spans="1:28" hidden="1" x14ac:dyDescent="0.25">
      <c r="A112" s="2"/>
      <c r="B112" s="2" t="s">
        <v>139</v>
      </c>
      <c r="C112" s="2" t="s">
        <v>140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/>
      <c r="O112" s="2">
        <f t="shared" si="60"/>
        <v>0</v>
      </c>
      <c r="P112" s="2" t="str">
        <f t="shared" si="61"/>
        <v>TIMMERMANS</v>
      </c>
      <c r="Q112" s="2" t="str">
        <f t="shared" si="62"/>
        <v>LINDA</v>
      </c>
      <c r="R112" s="2">
        <f t="shared" si="63"/>
        <v>0</v>
      </c>
      <c r="S112" s="2">
        <f t="shared" ref="S112:S119" si="101">SUM(T112:Z112)</f>
        <v>0</v>
      </c>
      <c r="T112" s="2">
        <f t="shared" si="65"/>
        <v>0</v>
      </c>
      <c r="U112" s="2">
        <f t="shared" si="66"/>
        <v>0</v>
      </c>
      <c r="V112" s="2">
        <f t="shared" si="67"/>
        <v>0</v>
      </c>
      <c r="W112" s="2">
        <f t="shared" si="68"/>
        <v>0</v>
      </c>
      <c r="X112" s="2">
        <f t="shared" si="69"/>
        <v>0</v>
      </c>
      <c r="Y112" s="2">
        <f t="shared" si="70"/>
        <v>0</v>
      </c>
      <c r="Z112" s="2">
        <f t="shared" si="71"/>
        <v>0</v>
      </c>
      <c r="AA112" s="2">
        <f t="shared" si="72"/>
        <v>0</v>
      </c>
      <c r="AB112" s="2">
        <f t="shared" si="73"/>
        <v>0</v>
      </c>
    </row>
    <row r="113" spans="1:28" hidden="1" x14ac:dyDescent="0.25">
      <c r="A113" s="2">
        <v>1</v>
      </c>
      <c r="B113" s="2" t="s">
        <v>139</v>
      </c>
      <c r="C113" s="2" t="s">
        <v>119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/>
      <c r="O113" s="2">
        <f t="shared" si="60"/>
        <v>0</v>
      </c>
      <c r="P113" s="2" t="str">
        <f t="shared" si="61"/>
        <v>TIMMERMANS</v>
      </c>
      <c r="Q113" s="2" t="str">
        <f t="shared" si="62"/>
        <v>TAMARA</v>
      </c>
      <c r="R113" s="2">
        <f t="shared" si="63"/>
        <v>0</v>
      </c>
      <c r="S113" s="2">
        <f t="shared" si="101"/>
        <v>0</v>
      </c>
      <c r="T113" s="2">
        <f t="shared" si="65"/>
        <v>0</v>
      </c>
      <c r="U113" s="2">
        <f t="shared" si="66"/>
        <v>0</v>
      </c>
      <c r="V113" s="2">
        <f t="shared" si="67"/>
        <v>0</v>
      </c>
      <c r="W113" s="2">
        <f t="shared" si="68"/>
        <v>0</v>
      </c>
      <c r="X113" s="2">
        <f t="shared" si="69"/>
        <v>0</v>
      </c>
      <c r="Y113" s="2">
        <f t="shared" si="70"/>
        <v>0</v>
      </c>
      <c r="Z113" s="2">
        <f t="shared" si="71"/>
        <v>0</v>
      </c>
      <c r="AA113" s="2">
        <f t="shared" si="72"/>
        <v>0</v>
      </c>
      <c r="AB113" s="2">
        <f t="shared" si="73"/>
        <v>0</v>
      </c>
    </row>
    <row r="114" spans="1:28" hidden="1" x14ac:dyDescent="0.25">
      <c r="A114" s="2">
        <v>1</v>
      </c>
      <c r="B114" s="2" t="s">
        <v>141</v>
      </c>
      <c r="C114" s="2" t="s">
        <v>142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/>
      <c r="O114" s="2">
        <f t="shared" ref="O114:O149" si="102">SUM(IF(E114&gt;0,1,0)+IF(H114,1,0) +IF(I114,1,0)+IF(J114,1,0)+IF(K114,1,0)+IF(L114,1,0)+IF(M114,1,0)+IF(D114,1,0)+IF(F114,1,0)+IF(G114,1,0))</f>
        <v>0</v>
      </c>
      <c r="P114" s="2" t="str">
        <f t="shared" ref="P114:P149" si="103">B114</f>
        <v xml:space="preserve">TORFS </v>
      </c>
      <c r="Q114" s="2" t="str">
        <f t="shared" ref="Q114:Q149" si="104">C114</f>
        <v xml:space="preserve">LUC </v>
      </c>
      <c r="R114" s="2">
        <f t="shared" ref="R114:R151" si="105">SUM(T114:AA114)</f>
        <v>0</v>
      </c>
      <c r="S114" s="2">
        <f t="shared" si="101"/>
        <v>0</v>
      </c>
      <c r="T114" s="2">
        <f t="shared" ref="T114:T149" si="106">LARGE($D114:$N114,1)</f>
        <v>0</v>
      </c>
      <c r="U114" s="2">
        <f t="shared" ref="U114:U149" si="107">LARGE($D114:$N114,2)</f>
        <v>0</v>
      </c>
      <c r="V114" s="2">
        <f t="shared" ref="V114:V149" si="108">LARGE($D114:$N114,3)</f>
        <v>0</v>
      </c>
      <c r="W114" s="2">
        <f t="shared" ref="W114:W149" si="109">LARGE($D114:$N114,4)</f>
        <v>0</v>
      </c>
      <c r="X114" s="2">
        <f t="shared" ref="X114:X149" si="110">LARGE($D114:$N114,5)</f>
        <v>0</v>
      </c>
      <c r="Y114" s="2">
        <f t="shared" ref="Y114:Y149" si="111">LARGE($D114:$N114,6)</f>
        <v>0</v>
      </c>
      <c r="Z114" s="2">
        <f t="shared" ref="Z114:Z149" si="112">LARGE($D114:$N114,7)</f>
        <v>0</v>
      </c>
      <c r="AA114" s="2">
        <f t="shared" ref="AA114:AA149" si="113">LARGE($D114:$N114,8)</f>
        <v>0</v>
      </c>
      <c r="AB114" s="2">
        <f t="shared" ref="AB114:AB149" si="114">SMALL($D114:$N114,1)</f>
        <v>0</v>
      </c>
    </row>
    <row r="115" spans="1:28" x14ac:dyDescent="0.25">
      <c r="A115" s="2">
        <v>1</v>
      </c>
      <c r="B115" s="2" t="s">
        <v>143</v>
      </c>
      <c r="C115" s="2" t="s">
        <v>71</v>
      </c>
      <c r="D115" s="2">
        <v>103</v>
      </c>
      <c r="E115" s="2">
        <v>111</v>
      </c>
      <c r="F115" s="2">
        <v>93</v>
      </c>
      <c r="G115" s="2">
        <v>91</v>
      </c>
      <c r="H115" s="2">
        <v>113</v>
      </c>
      <c r="I115" s="2">
        <v>103</v>
      </c>
      <c r="J115" s="2">
        <v>96</v>
      </c>
      <c r="K115" s="2">
        <v>106</v>
      </c>
      <c r="L115" s="2">
        <v>104</v>
      </c>
      <c r="M115" s="2">
        <v>110</v>
      </c>
      <c r="N115" s="2"/>
      <c r="O115" s="2">
        <f t="shared" si="102"/>
        <v>10</v>
      </c>
      <c r="P115" s="2" t="str">
        <f t="shared" si="103"/>
        <v>TRUYTS</v>
      </c>
      <c r="Q115" s="2" t="str">
        <f t="shared" si="104"/>
        <v>AUGUST</v>
      </c>
      <c r="R115" s="2">
        <f t="shared" si="105"/>
        <v>846</v>
      </c>
      <c r="S115" s="2">
        <f t="shared" si="101"/>
        <v>750</v>
      </c>
      <c r="T115" s="2">
        <f t="shared" si="106"/>
        <v>113</v>
      </c>
      <c r="U115" s="2">
        <f t="shared" si="107"/>
        <v>111</v>
      </c>
      <c r="V115" s="2">
        <f t="shared" si="108"/>
        <v>110</v>
      </c>
      <c r="W115" s="2">
        <f t="shared" si="109"/>
        <v>106</v>
      </c>
      <c r="X115" s="2">
        <f t="shared" si="110"/>
        <v>104</v>
      </c>
      <c r="Y115" s="2">
        <f t="shared" si="111"/>
        <v>103</v>
      </c>
      <c r="Z115" s="2">
        <f t="shared" si="112"/>
        <v>103</v>
      </c>
      <c r="AA115" s="2">
        <f t="shared" si="113"/>
        <v>96</v>
      </c>
      <c r="AB115" s="2">
        <f t="shared" si="114"/>
        <v>91</v>
      </c>
    </row>
    <row r="116" spans="1:28" x14ac:dyDescent="0.25">
      <c r="A116" s="2">
        <v>1</v>
      </c>
      <c r="B116" s="2" t="s">
        <v>143</v>
      </c>
      <c r="C116" s="2" t="s">
        <v>144</v>
      </c>
      <c r="D116" s="7">
        <v>112</v>
      </c>
      <c r="E116" s="2">
        <v>113</v>
      </c>
      <c r="F116" s="2">
        <v>98</v>
      </c>
      <c r="G116" s="2">
        <v>111</v>
      </c>
      <c r="H116" s="2">
        <v>97</v>
      </c>
      <c r="I116" s="7">
        <v>97</v>
      </c>
      <c r="J116" s="2">
        <v>0</v>
      </c>
      <c r="K116" s="2">
        <v>0</v>
      </c>
      <c r="L116" s="2">
        <v>0</v>
      </c>
      <c r="M116" s="2">
        <v>0</v>
      </c>
      <c r="N116" s="2"/>
      <c r="O116" s="2">
        <f t="shared" si="102"/>
        <v>6</v>
      </c>
      <c r="P116" s="2" t="str">
        <f t="shared" si="103"/>
        <v>TRUYTS</v>
      </c>
      <c r="Q116" s="2" t="str">
        <f t="shared" si="104"/>
        <v>DIRK</v>
      </c>
      <c r="R116" s="2">
        <f t="shared" si="105"/>
        <v>628</v>
      </c>
      <c r="S116" s="2">
        <f t="shared" si="101"/>
        <v>628</v>
      </c>
      <c r="T116" s="2">
        <f t="shared" si="106"/>
        <v>113</v>
      </c>
      <c r="U116" s="2">
        <f t="shared" si="107"/>
        <v>112</v>
      </c>
      <c r="V116" s="2">
        <f t="shared" si="108"/>
        <v>111</v>
      </c>
      <c r="W116" s="2">
        <f t="shared" si="109"/>
        <v>98</v>
      </c>
      <c r="X116" s="2">
        <f t="shared" si="110"/>
        <v>97</v>
      </c>
      <c r="Y116" s="2">
        <f t="shared" si="111"/>
        <v>97</v>
      </c>
      <c r="Z116" s="2">
        <f t="shared" si="112"/>
        <v>0</v>
      </c>
      <c r="AA116" s="2">
        <f t="shared" si="113"/>
        <v>0</v>
      </c>
      <c r="AB116" s="2">
        <f t="shared" si="114"/>
        <v>0</v>
      </c>
    </row>
    <row r="117" spans="1:28" x14ac:dyDescent="0.25">
      <c r="A117" s="2">
        <v>1</v>
      </c>
      <c r="B117" s="2" t="s">
        <v>143</v>
      </c>
      <c r="C117" s="2" t="s">
        <v>50</v>
      </c>
      <c r="D117" s="2">
        <v>88</v>
      </c>
      <c r="E117" s="7">
        <v>112</v>
      </c>
      <c r="F117" s="7">
        <v>88</v>
      </c>
      <c r="G117" s="2">
        <v>123</v>
      </c>
      <c r="H117" s="2">
        <v>109</v>
      </c>
      <c r="I117" s="7">
        <v>83</v>
      </c>
      <c r="J117" s="2">
        <v>89</v>
      </c>
      <c r="K117" s="2">
        <v>0</v>
      </c>
      <c r="L117" s="2">
        <v>109</v>
      </c>
      <c r="M117" s="2">
        <v>129</v>
      </c>
      <c r="N117" s="2">
        <v>0</v>
      </c>
      <c r="O117" s="2">
        <f t="shared" si="102"/>
        <v>9</v>
      </c>
      <c r="P117" s="2" t="str">
        <f t="shared" si="103"/>
        <v>TRUYTS</v>
      </c>
      <c r="Q117" s="2" t="str">
        <f t="shared" si="104"/>
        <v>PATRICK</v>
      </c>
      <c r="R117" s="2">
        <f t="shared" si="105"/>
        <v>847</v>
      </c>
      <c r="S117" s="2">
        <f t="shared" si="101"/>
        <v>759</v>
      </c>
      <c r="T117" s="2">
        <f t="shared" si="106"/>
        <v>129</v>
      </c>
      <c r="U117" s="2">
        <f t="shared" si="107"/>
        <v>123</v>
      </c>
      <c r="V117" s="2">
        <f t="shared" si="108"/>
        <v>112</v>
      </c>
      <c r="W117" s="2">
        <f t="shared" si="109"/>
        <v>109</v>
      </c>
      <c r="X117" s="2">
        <f t="shared" si="110"/>
        <v>109</v>
      </c>
      <c r="Y117" s="2">
        <f t="shared" si="111"/>
        <v>89</v>
      </c>
      <c r="Z117" s="2">
        <f t="shared" si="112"/>
        <v>88</v>
      </c>
      <c r="AA117" s="2">
        <f t="shared" si="113"/>
        <v>88</v>
      </c>
      <c r="AB117" s="2">
        <f t="shared" si="114"/>
        <v>0</v>
      </c>
    </row>
    <row r="118" spans="1:28" x14ac:dyDescent="0.25">
      <c r="A118" s="2">
        <v>1</v>
      </c>
      <c r="B118" s="2" t="s">
        <v>145</v>
      </c>
      <c r="C118" s="2" t="s">
        <v>146</v>
      </c>
      <c r="D118" s="2">
        <v>114</v>
      </c>
      <c r="E118" s="2">
        <v>108</v>
      </c>
      <c r="F118" s="2">
        <v>112</v>
      </c>
      <c r="G118" s="2">
        <v>91</v>
      </c>
      <c r="H118" s="2">
        <v>112</v>
      </c>
      <c r="I118" s="2">
        <v>111</v>
      </c>
      <c r="J118" s="2">
        <v>104</v>
      </c>
      <c r="K118" s="2">
        <v>102</v>
      </c>
      <c r="L118" s="2">
        <v>110</v>
      </c>
      <c r="M118" s="2">
        <v>71</v>
      </c>
      <c r="N118" s="2"/>
      <c r="O118" s="2">
        <f t="shared" si="102"/>
        <v>10</v>
      </c>
      <c r="P118" s="2" t="str">
        <f t="shared" si="103"/>
        <v>VAN AVONDT</v>
      </c>
      <c r="Q118" s="2" t="str">
        <f t="shared" si="104"/>
        <v>GEERT</v>
      </c>
      <c r="R118" s="2">
        <f t="shared" si="105"/>
        <v>873</v>
      </c>
      <c r="S118" s="2">
        <f t="shared" si="101"/>
        <v>771</v>
      </c>
      <c r="T118" s="2">
        <f t="shared" si="106"/>
        <v>114</v>
      </c>
      <c r="U118" s="2">
        <f t="shared" si="107"/>
        <v>112</v>
      </c>
      <c r="V118" s="2">
        <f t="shared" si="108"/>
        <v>112</v>
      </c>
      <c r="W118" s="2">
        <f t="shared" si="109"/>
        <v>111</v>
      </c>
      <c r="X118" s="2">
        <f t="shared" si="110"/>
        <v>110</v>
      </c>
      <c r="Y118" s="2">
        <f t="shared" si="111"/>
        <v>108</v>
      </c>
      <c r="Z118" s="2">
        <f t="shared" si="112"/>
        <v>104</v>
      </c>
      <c r="AA118" s="2">
        <f t="shared" si="113"/>
        <v>102</v>
      </c>
      <c r="AB118" s="2">
        <f t="shared" si="114"/>
        <v>71</v>
      </c>
    </row>
    <row r="119" spans="1:28" x14ac:dyDescent="0.25">
      <c r="A119" s="2">
        <v>1</v>
      </c>
      <c r="B119" s="2" t="s">
        <v>145</v>
      </c>
      <c r="C119" s="2" t="s">
        <v>67</v>
      </c>
      <c r="D119" s="2">
        <v>116</v>
      </c>
      <c r="E119" s="2">
        <v>105</v>
      </c>
      <c r="F119" s="2">
        <v>103</v>
      </c>
      <c r="G119" s="2">
        <v>103</v>
      </c>
      <c r="H119" s="2">
        <v>102</v>
      </c>
      <c r="I119" s="7">
        <v>100</v>
      </c>
      <c r="J119" s="2">
        <v>103</v>
      </c>
      <c r="K119" s="2">
        <v>92</v>
      </c>
      <c r="L119" s="2">
        <v>0</v>
      </c>
      <c r="M119" s="2">
        <v>110</v>
      </c>
      <c r="N119" s="2"/>
      <c r="O119" s="2">
        <f t="shared" si="102"/>
        <v>9</v>
      </c>
      <c r="P119" s="2" t="str">
        <f t="shared" si="103"/>
        <v>VAN AVONDT</v>
      </c>
      <c r="Q119" s="2" t="str">
        <f t="shared" si="104"/>
        <v>MARCEL</v>
      </c>
      <c r="R119" s="2">
        <f t="shared" si="105"/>
        <v>842</v>
      </c>
      <c r="S119" s="2">
        <f t="shared" si="101"/>
        <v>742</v>
      </c>
      <c r="T119" s="2">
        <f t="shared" si="106"/>
        <v>116</v>
      </c>
      <c r="U119" s="2">
        <f t="shared" si="107"/>
        <v>110</v>
      </c>
      <c r="V119" s="2">
        <f t="shared" si="108"/>
        <v>105</v>
      </c>
      <c r="W119" s="2">
        <f t="shared" si="109"/>
        <v>103</v>
      </c>
      <c r="X119" s="2">
        <f t="shared" si="110"/>
        <v>103</v>
      </c>
      <c r="Y119" s="2">
        <f t="shared" si="111"/>
        <v>103</v>
      </c>
      <c r="Z119" s="2">
        <f t="shared" si="112"/>
        <v>102</v>
      </c>
      <c r="AA119" s="2">
        <f t="shared" si="113"/>
        <v>100</v>
      </c>
      <c r="AB119" s="2">
        <f t="shared" si="114"/>
        <v>0</v>
      </c>
    </row>
    <row r="120" spans="1:28" x14ac:dyDescent="0.25">
      <c r="A120" s="2"/>
      <c r="B120" s="2" t="s">
        <v>238</v>
      </c>
      <c r="C120" s="2" t="s">
        <v>37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110</v>
      </c>
      <c r="N120" s="2"/>
      <c r="O120" s="2">
        <f t="shared" ref="O120" si="115">SUM(IF(E120&gt;0,1,0)+IF(H120,1,0) +IF(I120,1,0)+IF(J120,1,0)+IF(K120,1,0)+IF(L120,1,0)+IF(M120,1,0)+IF(D120,1,0)+IF(F120,1,0)+IF(G120,1,0))</f>
        <v>1</v>
      </c>
      <c r="P120" s="2" t="str">
        <f t="shared" ref="P120" si="116">B120</f>
        <v>VAN DE VELDE</v>
      </c>
      <c r="Q120" s="2" t="str">
        <f t="shared" ref="Q120" si="117">C120</f>
        <v>MAGDA</v>
      </c>
      <c r="R120" s="2">
        <f t="shared" ref="R120" si="118">SUM(T120:AA120)</f>
        <v>110</v>
      </c>
      <c r="S120" s="2">
        <f t="shared" ref="S120" si="119">SUM(T120:Z120)</f>
        <v>110</v>
      </c>
      <c r="T120" s="2">
        <f t="shared" si="106"/>
        <v>110</v>
      </c>
      <c r="U120" s="2">
        <f t="shared" si="107"/>
        <v>0</v>
      </c>
      <c r="V120" s="2">
        <f t="shared" si="108"/>
        <v>0</v>
      </c>
      <c r="W120" s="2">
        <f t="shared" si="109"/>
        <v>0</v>
      </c>
      <c r="X120" s="2">
        <f t="shared" si="110"/>
        <v>0</v>
      </c>
      <c r="Y120" s="2">
        <f t="shared" si="111"/>
        <v>0</v>
      </c>
      <c r="Z120" s="2">
        <f t="shared" si="112"/>
        <v>0</v>
      </c>
      <c r="AA120" s="2">
        <f t="shared" si="113"/>
        <v>0</v>
      </c>
      <c r="AB120" s="2">
        <f t="shared" si="114"/>
        <v>0</v>
      </c>
    </row>
    <row r="121" spans="1:28" hidden="1" x14ac:dyDescent="0.25">
      <c r="A121" s="2">
        <v>1</v>
      </c>
      <c r="B121" s="2" t="s">
        <v>147</v>
      </c>
      <c r="C121" s="2" t="s">
        <v>67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/>
      <c r="O121" s="2">
        <f t="shared" si="102"/>
        <v>0</v>
      </c>
      <c r="P121" s="2" t="str">
        <f t="shared" si="103"/>
        <v xml:space="preserve">VAN DEN ACKER </v>
      </c>
      <c r="Q121" s="2" t="str">
        <f t="shared" si="104"/>
        <v>MARCEL</v>
      </c>
      <c r="R121" s="2">
        <f t="shared" si="105"/>
        <v>0</v>
      </c>
      <c r="S121" s="2">
        <f>SUM(T121:Z121)</f>
        <v>0</v>
      </c>
      <c r="T121" s="2">
        <f t="shared" si="106"/>
        <v>0</v>
      </c>
      <c r="U121" s="2">
        <f t="shared" si="107"/>
        <v>0</v>
      </c>
      <c r="V121" s="2">
        <f t="shared" si="108"/>
        <v>0</v>
      </c>
      <c r="W121" s="2">
        <f t="shared" si="109"/>
        <v>0</v>
      </c>
      <c r="X121" s="2">
        <f t="shared" si="110"/>
        <v>0</v>
      </c>
      <c r="Y121" s="2">
        <f t="shared" si="111"/>
        <v>0</v>
      </c>
      <c r="Z121" s="2">
        <f t="shared" si="112"/>
        <v>0</v>
      </c>
      <c r="AA121" s="2">
        <f t="shared" si="113"/>
        <v>0</v>
      </c>
      <c r="AB121" s="2">
        <f t="shared" si="114"/>
        <v>0</v>
      </c>
    </row>
    <row r="122" spans="1:28" hidden="1" x14ac:dyDescent="0.25">
      <c r="A122" s="2">
        <v>1</v>
      </c>
      <c r="B122" s="2" t="s">
        <v>148</v>
      </c>
      <c r="C122" s="2" t="s">
        <v>149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  <c r="O122" s="2">
        <f t="shared" si="102"/>
        <v>0</v>
      </c>
      <c r="P122" s="2" t="str">
        <f t="shared" si="103"/>
        <v>VAN DEN BOSCHE</v>
      </c>
      <c r="Q122" s="2" t="str">
        <f t="shared" si="104"/>
        <v>PAULMYRE</v>
      </c>
      <c r="R122" s="2">
        <f t="shared" si="105"/>
        <v>0</v>
      </c>
      <c r="S122" s="2">
        <f>SUM(T122:Z122)</f>
        <v>0</v>
      </c>
      <c r="T122" s="2">
        <f t="shared" si="106"/>
        <v>0</v>
      </c>
      <c r="U122" s="2">
        <f t="shared" si="107"/>
        <v>0</v>
      </c>
      <c r="V122" s="2">
        <f t="shared" si="108"/>
        <v>0</v>
      </c>
      <c r="W122" s="2">
        <f t="shared" si="109"/>
        <v>0</v>
      </c>
      <c r="X122" s="2">
        <f t="shared" si="110"/>
        <v>0</v>
      </c>
      <c r="Y122" s="2">
        <f t="shared" si="111"/>
        <v>0</v>
      </c>
      <c r="Z122" s="2">
        <f t="shared" si="112"/>
        <v>0</v>
      </c>
      <c r="AA122" s="2">
        <f t="shared" si="113"/>
        <v>0</v>
      </c>
      <c r="AB122" s="2">
        <f t="shared" si="114"/>
        <v>0</v>
      </c>
    </row>
    <row r="123" spans="1:28" hidden="1" x14ac:dyDescent="0.25">
      <c r="A123" s="2">
        <v>1</v>
      </c>
      <c r="B123" s="2" t="s">
        <v>150</v>
      </c>
      <c r="C123" s="2" t="s">
        <v>151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/>
      <c r="O123" s="2">
        <f t="shared" si="102"/>
        <v>0</v>
      </c>
      <c r="P123" s="2" t="str">
        <f t="shared" si="103"/>
        <v>VAN DEN BROECK</v>
      </c>
      <c r="Q123" s="2" t="str">
        <f t="shared" si="104"/>
        <v>MARC</v>
      </c>
      <c r="R123" s="2">
        <f t="shared" si="105"/>
        <v>0</v>
      </c>
      <c r="S123" s="2">
        <f>SUM(T123:Z123)</f>
        <v>0</v>
      </c>
      <c r="T123" s="2">
        <f t="shared" si="106"/>
        <v>0</v>
      </c>
      <c r="U123" s="2">
        <f t="shared" si="107"/>
        <v>0</v>
      </c>
      <c r="V123" s="2">
        <f t="shared" si="108"/>
        <v>0</v>
      </c>
      <c r="W123" s="2">
        <f t="shared" si="109"/>
        <v>0</v>
      </c>
      <c r="X123" s="2">
        <f t="shared" si="110"/>
        <v>0</v>
      </c>
      <c r="Y123" s="2">
        <f t="shared" si="111"/>
        <v>0</v>
      </c>
      <c r="Z123" s="2">
        <f t="shared" si="112"/>
        <v>0</v>
      </c>
      <c r="AA123" s="2">
        <f t="shared" si="113"/>
        <v>0</v>
      </c>
      <c r="AB123" s="2">
        <f t="shared" si="114"/>
        <v>0</v>
      </c>
    </row>
    <row r="124" spans="1:28" hidden="1" x14ac:dyDescent="0.25">
      <c r="A124" s="2">
        <v>1</v>
      </c>
      <c r="B124" s="2" t="s">
        <v>152</v>
      </c>
      <c r="C124" s="2" t="s">
        <v>153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/>
      <c r="O124" s="2">
        <f t="shared" si="102"/>
        <v>0</v>
      </c>
      <c r="P124" s="2" t="str">
        <f t="shared" si="103"/>
        <v>VAN DEN EYNDE</v>
      </c>
      <c r="Q124" s="2" t="str">
        <f t="shared" si="104"/>
        <v>TOM</v>
      </c>
      <c r="R124" s="2">
        <f t="shared" si="105"/>
        <v>0</v>
      </c>
      <c r="S124" s="2">
        <f>SUM(T124:Z124)</f>
        <v>0</v>
      </c>
      <c r="T124" s="2">
        <f t="shared" si="106"/>
        <v>0</v>
      </c>
      <c r="U124" s="2">
        <f t="shared" si="107"/>
        <v>0</v>
      </c>
      <c r="V124" s="2">
        <f t="shared" si="108"/>
        <v>0</v>
      </c>
      <c r="W124" s="2">
        <f t="shared" si="109"/>
        <v>0</v>
      </c>
      <c r="X124" s="2">
        <f t="shared" si="110"/>
        <v>0</v>
      </c>
      <c r="Y124" s="2">
        <f t="shared" si="111"/>
        <v>0</v>
      </c>
      <c r="Z124" s="2">
        <f t="shared" si="112"/>
        <v>0</v>
      </c>
      <c r="AA124" s="2">
        <f t="shared" si="113"/>
        <v>0</v>
      </c>
      <c r="AB124" s="2">
        <f t="shared" si="114"/>
        <v>0</v>
      </c>
    </row>
    <row r="125" spans="1:28" hidden="1" x14ac:dyDescent="0.25">
      <c r="A125" s="2">
        <v>1</v>
      </c>
      <c r="B125" s="2" t="s">
        <v>154</v>
      </c>
      <c r="C125" s="2" t="s">
        <v>102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/>
      <c r="O125" s="2">
        <f t="shared" si="102"/>
        <v>0</v>
      </c>
      <c r="P125" s="2" t="str">
        <f t="shared" si="103"/>
        <v>VAN DEN ZEGEL</v>
      </c>
      <c r="Q125" s="2" t="str">
        <f t="shared" si="104"/>
        <v>JAN</v>
      </c>
      <c r="R125" s="2">
        <f t="shared" si="105"/>
        <v>0</v>
      </c>
      <c r="S125" s="2">
        <f>SUM(T125:X125)</f>
        <v>0</v>
      </c>
      <c r="T125" s="2">
        <f t="shared" si="106"/>
        <v>0</v>
      </c>
      <c r="U125" s="2">
        <f t="shared" si="107"/>
        <v>0</v>
      </c>
      <c r="V125" s="2">
        <f t="shared" si="108"/>
        <v>0</v>
      </c>
      <c r="W125" s="2">
        <f t="shared" si="109"/>
        <v>0</v>
      </c>
      <c r="X125" s="2">
        <f t="shared" si="110"/>
        <v>0</v>
      </c>
      <c r="Y125" s="2">
        <f t="shared" si="111"/>
        <v>0</v>
      </c>
      <c r="Z125" s="2">
        <f t="shared" si="112"/>
        <v>0</v>
      </c>
      <c r="AA125" s="2">
        <f t="shared" si="113"/>
        <v>0</v>
      </c>
      <c r="AB125" s="2">
        <f t="shared" si="114"/>
        <v>0</v>
      </c>
    </row>
    <row r="126" spans="1:28" x14ac:dyDescent="0.25">
      <c r="A126" s="2"/>
      <c r="B126" s="2" t="s">
        <v>207</v>
      </c>
      <c r="C126" s="2" t="s">
        <v>208</v>
      </c>
      <c r="D126" s="2">
        <v>95</v>
      </c>
      <c r="E126" s="2">
        <v>95</v>
      </c>
      <c r="F126" s="2">
        <v>108</v>
      </c>
      <c r="G126" s="2">
        <v>104</v>
      </c>
      <c r="H126" s="2">
        <v>117</v>
      </c>
      <c r="I126" s="2">
        <v>111</v>
      </c>
      <c r="J126" s="2">
        <v>94</v>
      </c>
      <c r="K126" s="2">
        <v>116</v>
      </c>
      <c r="L126" s="2">
        <v>106</v>
      </c>
      <c r="M126" s="2">
        <v>98</v>
      </c>
      <c r="N126" s="2"/>
      <c r="O126" s="2">
        <f t="shared" ref="O126" si="120">SUM(IF(E126&gt;0,1,0)+IF(H126,1,0) +IF(I126,1,0)+IF(J126,1,0)+IF(K126,1,0)+IF(L126,1,0)+IF(M126,1,0)+IF(D126,1,0)+IF(F126,1,0)+IF(G126,1,0))</f>
        <v>10</v>
      </c>
      <c r="P126" s="2" t="str">
        <f t="shared" ref="P126" si="121">B126</f>
        <v>VAN DER AUWERA</v>
      </c>
      <c r="Q126" s="2" t="str">
        <f t="shared" ref="Q126" si="122">C126</f>
        <v>JEF</v>
      </c>
      <c r="R126" s="2">
        <f t="shared" si="105"/>
        <v>855</v>
      </c>
      <c r="S126" s="2">
        <f t="shared" ref="S126:S128" si="123">SUM(T126:Z126)</f>
        <v>760</v>
      </c>
      <c r="T126" s="2">
        <f t="shared" si="106"/>
        <v>117</v>
      </c>
      <c r="U126" s="2">
        <f t="shared" si="107"/>
        <v>116</v>
      </c>
      <c r="V126" s="2">
        <f t="shared" si="108"/>
        <v>111</v>
      </c>
      <c r="W126" s="2">
        <f t="shared" si="109"/>
        <v>108</v>
      </c>
      <c r="X126" s="2">
        <f t="shared" si="110"/>
        <v>106</v>
      </c>
      <c r="Y126" s="2">
        <f t="shared" si="111"/>
        <v>104</v>
      </c>
      <c r="Z126" s="2">
        <f t="shared" si="112"/>
        <v>98</v>
      </c>
      <c r="AA126" s="2">
        <f t="shared" si="113"/>
        <v>95</v>
      </c>
      <c r="AB126" s="2">
        <f t="shared" si="114"/>
        <v>94</v>
      </c>
    </row>
    <row r="127" spans="1:28" x14ac:dyDescent="0.25">
      <c r="A127" s="2">
        <v>1</v>
      </c>
      <c r="B127" s="2" t="s">
        <v>155</v>
      </c>
      <c r="C127" s="2" t="s">
        <v>156</v>
      </c>
      <c r="D127" s="2">
        <v>110</v>
      </c>
      <c r="E127" s="2">
        <v>110</v>
      </c>
      <c r="F127" s="2">
        <v>99</v>
      </c>
      <c r="G127" s="2">
        <v>91</v>
      </c>
      <c r="H127" s="2">
        <v>0</v>
      </c>
      <c r="I127" s="2">
        <v>92</v>
      </c>
      <c r="J127" s="2">
        <v>88</v>
      </c>
      <c r="K127" s="2">
        <v>102</v>
      </c>
      <c r="L127" s="2">
        <v>103</v>
      </c>
      <c r="M127" s="2">
        <v>102</v>
      </c>
      <c r="N127" s="2"/>
      <c r="O127" s="2">
        <f t="shared" si="102"/>
        <v>9</v>
      </c>
      <c r="P127" s="2" t="str">
        <f t="shared" si="103"/>
        <v>VAN DER MOSEN</v>
      </c>
      <c r="Q127" s="2" t="str">
        <f t="shared" si="104"/>
        <v>VERA</v>
      </c>
      <c r="R127" s="2">
        <f t="shared" si="105"/>
        <v>809</v>
      </c>
      <c r="S127" s="2">
        <f t="shared" si="123"/>
        <v>718</v>
      </c>
      <c r="T127" s="2">
        <f t="shared" si="106"/>
        <v>110</v>
      </c>
      <c r="U127" s="2">
        <f t="shared" si="107"/>
        <v>110</v>
      </c>
      <c r="V127" s="2">
        <f t="shared" si="108"/>
        <v>103</v>
      </c>
      <c r="W127" s="2">
        <f t="shared" si="109"/>
        <v>102</v>
      </c>
      <c r="X127" s="2">
        <f t="shared" si="110"/>
        <v>102</v>
      </c>
      <c r="Y127" s="2">
        <f t="shared" si="111"/>
        <v>99</v>
      </c>
      <c r="Z127" s="2">
        <f t="shared" si="112"/>
        <v>92</v>
      </c>
      <c r="AA127" s="2">
        <f t="shared" si="113"/>
        <v>91</v>
      </c>
      <c r="AB127" s="2">
        <f t="shared" si="114"/>
        <v>0</v>
      </c>
    </row>
    <row r="128" spans="1:28" x14ac:dyDescent="0.25">
      <c r="A128" s="2">
        <v>1</v>
      </c>
      <c r="B128" s="2" t="s">
        <v>157</v>
      </c>
      <c r="C128" s="2" t="s">
        <v>158</v>
      </c>
      <c r="D128" s="2">
        <v>96</v>
      </c>
      <c r="E128" s="2">
        <v>108</v>
      </c>
      <c r="F128" s="2">
        <v>0</v>
      </c>
      <c r="G128" s="2">
        <v>98</v>
      </c>
      <c r="H128" s="2">
        <v>103</v>
      </c>
      <c r="I128" s="2">
        <v>128</v>
      </c>
      <c r="J128" s="2">
        <v>98</v>
      </c>
      <c r="K128" s="2">
        <v>95</v>
      </c>
      <c r="L128" s="2">
        <v>104</v>
      </c>
      <c r="M128" s="2">
        <v>98</v>
      </c>
      <c r="N128" s="2"/>
      <c r="O128" s="2">
        <f t="shared" si="102"/>
        <v>9</v>
      </c>
      <c r="P128" s="2" t="str">
        <f t="shared" si="103"/>
        <v xml:space="preserve">VAN DER VEKEN </v>
      </c>
      <c r="Q128" s="2" t="str">
        <f t="shared" si="104"/>
        <v>ALEX</v>
      </c>
      <c r="R128" s="2">
        <f t="shared" si="105"/>
        <v>833</v>
      </c>
      <c r="S128" s="2">
        <f t="shared" si="123"/>
        <v>737</v>
      </c>
      <c r="T128" s="2">
        <f t="shared" si="106"/>
        <v>128</v>
      </c>
      <c r="U128" s="2">
        <f t="shared" si="107"/>
        <v>108</v>
      </c>
      <c r="V128" s="2">
        <f t="shared" si="108"/>
        <v>104</v>
      </c>
      <c r="W128" s="2">
        <f t="shared" si="109"/>
        <v>103</v>
      </c>
      <c r="X128" s="2">
        <f t="shared" si="110"/>
        <v>98</v>
      </c>
      <c r="Y128" s="2">
        <f t="shared" si="111"/>
        <v>98</v>
      </c>
      <c r="Z128" s="2">
        <f t="shared" si="112"/>
        <v>98</v>
      </c>
      <c r="AA128" s="2">
        <f t="shared" si="113"/>
        <v>96</v>
      </c>
      <c r="AB128" s="2">
        <f t="shared" si="114"/>
        <v>0</v>
      </c>
    </row>
    <row r="129" spans="1:28" hidden="1" x14ac:dyDescent="0.25">
      <c r="A129" s="2">
        <v>1</v>
      </c>
      <c r="B129" s="2" t="s">
        <v>159</v>
      </c>
      <c r="C129" s="2" t="s">
        <v>43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/>
      <c r="O129" s="2">
        <f t="shared" si="102"/>
        <v>0</v>
      </c>
      <c r="P129" s="2" t="str">
        <f t="shared" si="103"/>
        <v>VAN ELSEN</v>
      </c>
      <c r="Q129" s="2" t="str">
        <f t="shared" si="104"/>
        <v>EMIEL</v>
      </c>
      <c r="R129" s="2">
        <f t="shared" si="105"/>
        <v>0</v>
      </c>
      <c r="S129" s="2">
        <f>SUM(T129:Z129)</f>
        <v>0</v>
      </c>
      <c r="T129" s="2">
        <f t="shared" si="106"/>
        <v>0</v>
      </c>
      <c r="U129" s="2">
        <f t="shared" si="107"/>
        <v>0</v>
      </c>
      <c r="V129" s="2">
        <f t="shared" si="108"/>
        <v>0</v>
      </c>
      <c r="W129" s="2">
        <f t="shared" si="109"/>
        <v>0</v>
      </c>
      <c r="X129" s="2">
        <f t="shared" si="110"/>
        <v>0</v>
      </c>
      <c r="Y129" s="2">
        <f t="shared" si="111"/>
        <v>0</v>
      </c>
      <c r="Z129" s="2">
        <f t="shared" si="112"/>
        <v>0</v>
      </c>
      <c r="AA129" s="2">
        <f t="shared" si="113"/>
        <v>0</v>
      </c>
      <c r="AB129" s="2">
        <f t="shared" si="114"/>
        <v>0</v>
      </c>
    </row>
    <row r="130" spans="1:28" hidden="1" x14ac:dyDescent="0.25">
      <c r="A130" s="2">
        <v>1</v>
      </c>
      <c r="B130" s="2" t="s">
        <v>202</v>
      </c>
      <c r="C130" s="2" t="s">
        <v>203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/>
      <c r="O130" s="2">
        <f t="shared" si="102"/>
        <v>0</v>
      </c>
      <c r="P130" s="2" t="str">
        <f t="shared" si="103"/>
        <v>VAN HALEWYN</v>
      </c>
      <c r="Q130" s="2" t="str">
        <f t="shared" si="104"/>
        <v>MIEKE</v>
      </c>
      <c r="R130" s="2">
        <f t="shared" si="105"/>
        <v>0</v>
      </c>
      <c r="S130" s="2">
        <f>SUM(T130:Z130)</f>
        <v>0</v>
      </c>
      <c r="T130" s="2">
        <f t="shared" si="106"/>
        <v>0</v>
      </c>
      <c r="U130" s="2">
        <f t="shared" si="107"/>
        <v>0</v>
      </c>
      <c r="V130" s="2">
        <f t="shared" si="108"/>
        <v>0</v>
      </c>
      <c r="W130" s="2">
        <f t="shared" si="109"/>
        <v>0</v>
      </c>
      <c r="X130" s="2">
        <f t="shared" si="110"/>
        <v>0</v>
      </c>
      <c r="Y130" s="2">
        <f t="shared" si="111"/>
        <v>0</v>
      </c>
      <c r="Z130" s="2">
        <f t="shared" si="112"/>
        <v>0</v>
      </c>
      <c r="AA130" s="2">
        <f t="shared" si="113"/>
        <v>0</v>
      </c>
      <c r="AB130" s="2">
        <f t="shared" si="114"/>
        <v>0</v>
      </c>
    </row>
    <row r="131" spans="1:28" x14ac:dyDescent="0.25">
      <c r="A131" s="2"/>
      <c r="B131" s="2" t="s">
        <v>236</v>
      </c>
      <c r="C131" s="2" t="s">
        <v>237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121</v>
      </c>
      <c r="N131" s="2"/>
      <c r="O131" s="2">
        <f t="shared" ref="O131" si="124">SUM(IF(E131&gt;0,1,0)+IF(H131,1,0) +IF(I131,1,0)+IF(J131,1,0)+IF(K131,1,0)+IF(L131,1,0)+IF(M131,1,0)+IF(D131,1,0)+IF(F131,1,0)+IF(G131,1,0))</f>
        <v>1</v>
      </c>
      <c r="P131" s="2" t="str">
        <f t="shared" ref="P131" si="125">B131</f>
        <v>VAN HECKE</v>
      </c>
      <c r="Q131" s="2" t="str">
        <f t="shared" ref="Q131" si="126">C131</f>
        <v>LUK</v>
      </c>
      <c r="R131" s="2">
        <f t="shared" ref="R131" si="127">SUM(T131:AA131)</f>
        <v>121</v>
      </c>
      <c r="S131" s="2">
        <f>SUM(T131:Z131)</f>
        <v>121</v>
      </c>
      <c r="T131" s="2">
        <f t="shared" si="106"/>
        <v>121</v>
      </c>
      <c r="U131" s="2">
        <f t="shared" si="107"/>
        <v>0</v>
      </c>
      <c r="V131" s="2">
        <f t="shared" si="108"/>
        <v>0</v>
      </c>
      <c r="W131" s="2">
        <f t="shared" si="109"/>
        <v>0</v>
      </c>
      <c r="X131" s="2">
        <f t="shared" si="110"/>
        <v>0</v>
      </c>
      <c r="Y131" s="2">
        <f t="shared" si="111"/>
        <v>0</v>
      </c>
      <c r="Z131" s="2">
        <f t="shared" si="112"/>
        <v>0</v>
      </c>
      <c r="AA131" s="2">
        <f t="shared" si="113"/>
        <v>0</v>
      </c>
      <c r="AB131" s="2">
        <f t="shared" si="114"/>
        <v>0</v>
      </c>
    </row>
    <row r="132" spans="1:28" x14ac:dyDescent="0.25">
      <c r="A132" s="2">
        <v>1</v>
      </c>
      <c r="B132" s="2" t="s">
        <v>160</v>
      </c>
      <c r="C132" s="2" t="s">
        <v>144</v>
      </c>
      <c r="D132" s="2">
        <v>116</v>
      </c>
      <c r="E132" s="2">
        <v>100</v>
      </c>
      <c r="F132" s="2">
        <v>102</v>
      </c>
      <c r="G132" s="2">
        <v>119</v>
      </c>
      <c r="H132" s="2">
        <v>93</v>
      </c>
      <c r="I132" s="2">
        <v>116</v>
      </c>
      <c r="J132" s="2">
        <v>97</v>
      </c>
      <c r="K132" s="2">
        <v>104</v>
      </c>
      <c r="L132" s="2">
        <v>92</v>
      </c>
      <c r="M132" s="2">
        <v>101</v>
      </c>
      <c r="N132" s="2"/>
      <c r="O132" s="2">
        <f t="shared" si="102"/>
        <v>10</v>
      </c>
      <c r="P132" s="2" t="str">
        <f t="shared" si="103"/>
        <v>VAN HIEL</v>
      </c>
      <c r="Q132" s="2" t="str">
        <f t="shared" si="104"/>
        <v>DIRK</v>
      </c>
      <c r="R132" s="2">
        <f t="shared" si="105"/>
        <v>855</v>
      </c>
      <c r="S132" s="2">
        <f>SUM(T132:Z132)</f>
        <v>758</v>
      </c>
      <c r="T132" s="2">
        <f t="shared" si="106"/>
        <v>119</v>
      </c>
      <c r="U132" s="2">
        <f t="shared" si="107"/>
        <v>116</v>
      </c>
      <c r="V132" s="2">
        <f t="shared" si="108"/>
        <v>116</v>
      </c>
      <c r="W132" s="2">
        <f t="shared" si="109"/>
        <v>104</v>
      </c>
      <c r="X132" s="2">
        <f t="shared" si="110"/>
        <v>102</v>
      </c>
      <c r="Y132" s="2">
        <f t="shared" si="111"/>
        <v>101</v>
      </c>
      <c r="Z132" s="2">
        <f t="shared" si="112"/>
        <v>100</v>
      </c>
      <c r="AA132" s="2">
        <f t="shared" si="113"/>
        <v>97</v>
      </c>
      <c r="AB132" s="2">
        <f t="shared" si="114"/>
        <v>92</v>
      </c>
    </row>
    <row r="133" spans="1:28" hidden="1" x14ac:dyDescent="0.25">
      <c r="A133" s="2">
        <v>1</v>
      </c>
      <c r="B133" s="2" t="s">
        <v>161</v>
      </c>
      <c r="C133" s="2" t="s">
        <v>88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/>
      <c r="O133" s="2">
        <f t="shared" si="102"/>
        <v>0</v>
      </c>
      <c r="P133" s="2" t="str">
        <f t="shared" si="103"/>
        <v>VAN HOOF</v>
      </c>
      <c r="Q133" s="2" t="str">
        <f t="shared" si="104"/>
        <v>ANDRE</v>
      </c>
      <c r="R133" s="2">
        <f t="shared" si="105"/>
        <v>0</v>
      </c>
      <c r="S133" s="2">
        <f>SUM(T133:X133)</f>
        <v>0</v>
      </c>
      <c r="T133" s="2">
        <f t="shared" si="106"/>
        <v>0</v>
      </c>
      <c r="U133" s="2">
        <f t="shared" si="107"/>
        <v>0</v>
      </c>
      <c r="V133" s="2">
        <f t="shared" si="108"/>
        <v>0</v>
      </c>
      <c r="W133" s="2">
        <f t="shared" si="109"/>
        <v>0</v>
      </c>
      <c r="X133" s="2">
        <f t="shared" si="110"/>
        <v>0</v>
      </c>
      <c r="Y133" s="2">
        <f t="shared" si="111"/>
        <v>0</v>
      </c>
      <c r="Z133" s="2">
        <f t="shared" si="112"/>
        <v>0</v>
      </c>
      <c r="AA133" s="2">
        <f t="shared" si="113"/>
        <v>0</v>
      </c>
      <c r="AB133" s="2">
        <f t="shared" si="114"/>
        <v>0</v>
      </c>
    </row>
    <row r="134" spans="1:28" x14ac:dyDescent="0.25">
      <c r="A134" s="2">
        <v>1</v>
      </c>
      <c r="B134" s="2" t="s">
        <v>161</v>
      </c>
      <c r="C134" s="2" t="s">
        <v>162</v>
      </c>
      <c r="D134" s="2">
        <v>94</v>
      </c>
      <c r="E134" s="2">
        <v>112</v>
      </c>
      <c r="F134" s="2">
        <v>104</v>
      </c>
      <c r="G134" s="2">
        <v>91</v>
      </c>
      <c r="H134" s="2">
        <v>102</v>
      </c>
      <c r="I134" s="2">
        <v>105</v>
      </c>
      <c r="J134" s="2">
        <v>125</v>
      </c>
      <c r="K134" s="2">
        <v>95</v>
      </c>
      <c r="L134" s="2">
        <v>100</v>
      </c>
      <c r="M134" s="2">
        <v>103</v>
      </c>
      <c r="N134" s="2"/>
      <c r="O134" s="2">
        <f t="shared" si="102"/>
        <v>10</v>
      </c>
      <c r="P134" s="2" t="str">
        <f t="shared" si="103"/>
        <v>VAN HOOF</v>
      </c>
      <c r="Q134" s="2" t="str">
        <f t="shared" si="104"/>
        <v>HEDWIG</v>
      </c>
      <c r="R134" s="2">
        <f t="shared" si="105"/>
        <v>846</v>
      </c>
      <c r="S134" s="2">
        <f t="shared" ref="S134:S135" si="128">SUM(T134:Z134)</f>
        <v>751</v>
      </c>
      <c r="T134" s="2">
        <f t="shared" si="106"/>
        <v>125</v>
      </c>
      <c r="U134" s="2">
        <f t="shared" si="107"/>
        <v>112</v>
      </c>
      <c r="V134" s="2">
        <f t="shared" si="108"/>
        <v>105</v>
      </c>
      <c r="W134" s="2">
        <f t="shared" si="109"/>
        <v>104</v>
      </c>
      <c r="X134" s="2">
        <f t="shared" si="110"/>
        <v>103</v>
      </c>
      <c r="Y134" s="2">
        <f t="shared" si="111"/>
        <v>102</v>
      </c>
      <c r="Z134" s="2">
        <f t="shared" si="112"/>
        <v>100</v>
      </c>
      <c r="AA134" s="2">
        <f t="shared" si="113"/>
        <v>95</v>
      </c>
      <c r="AB134" s="2">
        <f t="shared" si="114"/>
        <v>91</v>
      </c>
    </row>
    <row r="135" spans="1:28" x14ac:dyDescent="0.25">
      <c r="A135" s="2"/>
      <c r="B135" s="2" t="s">
        <v>161</v>
      </c>
      <c r="C135" s="2" t="s">
        <v>190</v>
      </c>
      <c r="D135" s="2">
        <v>96</v>
      </c>
      <c r="E135" s="2">
        <v>82</v>
      </c>
      <c r="F135" s="2">
        <v>108</v>
      </c>
      <c r="G135" s="7">
        <v>100</v>
      </c>
      <c r="H135" s="2">
        <v>100</v>
      </c>
      <c r="I135" s="2">
        <v>100</v>
      </c>
      <c r="J135" s="2">
        <v>111</v>
      </c>
      <c r="K135" s="2">
        <v>84</v>
      </c>
      <c r="L135" s="2">
        <v>95</v>
      </c>
      <c r="M135" s="2">
        <v>100</v>
      </c>
      <c r="N135" s="2"/>
      <c r="O135" s="2">
        <f t="shared" si="102"/>
        <v>10</v>
      </c>
      <c r="P135" s="2" t="str">
        <f t="shared" si="103"/>
        <v>VAN HOOF</v>
      </c>
      <c r="Q135" s="2" t="str">
        <f t="shared" si="104"/>
        <v>SONJA</v>
      </c>
      <c r="R135" s="2">
        <f t="shared" si="105"/>
        <v>810</v>
      </c>
      <c r="S135" s="2">
        <f t="shared" si="128"/>
        <v>715</v>
      </c>
      <c r="T135" s="2">
        <f t="shared" si="106"/>
        <v>111</v>
      </c>
      <c r="U135" s="2">
        <f t="shared" si="107"/>
        <v>108</v>
      </c>
      <c r="V135" s="2">
        <f t="shared" si="108"/>
        <v>100</v>
      </c>
      <c r="W135" s="2">
        <f t="shared" si="109"/>
        <v>100</v>
      </c>
      <c r="X135" s="2">
        <f t="shared" si="110"/>
        <v>100</v>
      </c>
      <c r="Y135" s="2">
        <f t="shared" si="111"/>
        <v>100</v>
      </c>
      <c r="Z135" s="2">
        <f t="shared" si="112"/>
        <v>96</v>
      </c>
      <c r="AA135" s="2">
        <f t="shared" si="113"/>
        <v>95</v>
      </c>
      <c r="AB135" s="2">
        <f t="shared" si="114"/>
        <v>82</v>
      </c>
    </row>
    <row r="136" spans="1:28" hidden="1" x14ac:dyDescent="0.25">
      <c r="A136" s="2">
        <v>1</v>
      </c>
      <c r="B136" s="2" t="s">
        <v>163</v>
      </c>
      <c r="C136" s="2" t="s">
        <v>88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/>
      <c r="O136" s="2">
        <f t="shared" si="102"/>
        <v>0</v>
      </c>
      <c r="P136" s="2" t="str">
        <f t="shared" si="103"/>
        <v xml:space="preserve">VAN HOOF </v>
      </c>
      <c r="Q136" s="2" t="str">
        <f t="shared" si="104"/>
        <v>ANDRE</v>
      </c>
      <c r="R136" s="2">
        <f t="shared" si="105"/>
        <v>0</v>
      </c>
      <c r="S136" s="2">
        <f>SUM(T136:X136)</f>
        <v>0</v>
      </c>
      <c r="T136" s="2">
        <f t="shared" si="106"/>
        <v>0</v>
      </c>
      <c r="U136" s="2">
        <f t="shared" si="107"/>
        <v>0</v>
      </c>
      <c r="V136" s="2">
        <f t="shared" si="108"/>
        <v>0</v>
      </c>
      <c r="W136" s="2">
        <f t="shared" si="109"/>
        <v>0</v>
      </c>
      <c r="X136" s="2">
        <f t="shared" si="110"/>
        <v>0</v>
      </c>
      <c r="Y136" s="2">
        <f t="shared" si="111"/>
        <v>0</v>
      </c>
      <c r="Z136" s="2">
        <f t="shared" si="112"/>
        <v>0</v>
      </c>
      <c r="AA136" s="2">
        <f t="shared" si="113"/>
        <v>0</v>
      </c>
      <c r="AB136" s="2">
        <f t="shared" si="114"/>
        <v>0</v>
      </c>
    </row>
    <row r="137" spans="1:28" x14ac:dyDescent="0.25">
      <c r="A137" s="2">
        <v>1</v>
      </c>
      <c r="B137" s="2" t="s">
        <v>164</v>
      </c>
      <c r="C137" s="2" t="s">
        <v>63</v>
      </c>
      <c r="D137" s="2">
        <v>123</v>
      </c>
      <c r="E137" s="2">
        <v>109</v>
      </c>
      <c r="F137" s="2">
        <v>111</v>
      </c>
      <c r="G137" s="2">
        <v>96</v>
      </c>
      <c r="H137" s="2">
        <v>111</v>
      </c>
      <c r="I137" s="2">
        <v>107</v>
      </c>
      <c r="J137" s="2">
        <v>103</v>
      </c>
      <c r="K137" s="2">
        <v>103</v>
      </c>
      <c r="L137" s="2">
        <v>114</v>
      </c>
      <c r="M137" s="2">
        <v>102</v>
      </c>
      <c r="N137" s="2"/>
      <c r="O137" s="2">
        <f t="shared" si="102"/>
        <v>10</v>
      </c>
      <c r="P137" s="2" t="str">
        <f t="shared" si="103"/>
        <v>VAN HOUTVINCK</v>
      </c>
      <c r="Q137" s="2" t="str">
        <f t="shared" si="104"/>
        <v>JOSEFIEN</v>
      </c>
      <c r="R137" s="2">
        <f t="shared" si="105"/>
        <v>881</v>
      </c>
      <c r="S137" s="2">
        <f t="shared" ref="S137:S139" si="129">SUM(T137:Z137)</f>
        <v>778</v>
      </c>
      <c r="T137" s="2">
        <f t="shared" si="106"/>
        <v>123</v>
      </c>
      <c r="U137" s="2">
        <f t="shared" si="107"/>
        <v>114</v>
      </c>
      <c r="V137" s="2">
        <f t="shared" si="108"/>
        <v>111</v>
      </c>
      <c r="W137" s="2">
        <f t="shared" si="109"/>
        <v>111</v>
      </c>
      <c r="X137" s="2">
        <f t="shared" si="110"/>
        <v>109</v>
      </c>
      <c r="Y137" s="2">
        <f t="shared" si="111"/>
        <v>107</v>
      </c>
      <c r="Z137" s="2">
        <f t="shared" si="112"/>
        <v>103</v>
      </c>
      <c r="AA137" s="2">
        <f t="shared" si="113"/>
        <v>103</v>
      </c>
      <c r="AB137" s="2">
        <f t="shared" si="114"/>
        <v>96</v>
      </c>
    </row>
    <row r="138" spans="1:28" x14ac:dyDescent="0.25">
      <c r="A138" s="2">
        <v>1</v>
      </c>
      <c r="B138" s="2" t="s">
        <v>165</v>
      </c>
      <c r="C138" s="2" t="s">
        <v>146</v>
      </c>
      <c r="D138" s="2">
        <v>100</v>
      </c>
      <c r="E138" s="2">
        <v>103</v>
      </c>
      <c r="F138" s="2">
        <v>119</v>
      </c>
      <c r="G138" s="2">
        <v>127</v>
      </c>
      <c r="H138" s="2">
        <v>94</v>
      </c>
      <c r="I138" s="2">
        <v>105</v>
      </c>
      <c r="J138" s="2">
        <v>110</v>
      </c>
      <c r="K138" s="2">
        <v>114</v>
      </c>
      <c r="L138" s="7">
        <v>112</v>
      </c>
      <c r="M138" s="2">
        <v>99</v>
      </c>
      <c r="N138" s="2"/>
      <c r="O138" s="2">
        <f t="shared" si="102"/>
        <v>10</v>
      </c>
      <c r="P138" s="2" t="str">
        <f t="shared" si="103"/>
        <v>VAN HOVE</v>
      </c>
      <c r="Q138" s="2" t="str">
        <f t="shared" si="104"/>
        <v>GEERT</v>
      </c>
      <c r="R138" s="2">
        <f t="shared" si="105"/>
        <v>890</v>
      </c>
      <c r="S138" s="2">
        <f t="shared" si="129"/>
        <v>790</v>
      </c>
      <c r="T138" s="2">
        <f t="shared" si="106"/>
        <v>127</v>
      </c>
      <c r="U138" s="2">
        <f t="shared" si="107"/>
        <v>119</v>
      </c>
      <c r="V138" s="2">
        <f t="shared" si="108"/>
        <v>114</v>
      </c>
      <c r="W138" s="2">
        <f t="shared" si="109"/>
        <v>112</v>
      </c>
      <c r="X138" s="2">
        <f t="shared" si="110"/>
        <v>110</v>
      </c>
      <c r="Y138" s="2">
        <f t="shared" si="111"/>
        <v>105</v>
      </c>
      <c r="Z138" s="2">
        <f t="shared" si="112"/>
        <v>103</v>
      </c>
      <c r="AA138" s="2">
        <f t="shared" si="113"/>
        <v>100</v>
      </c>
      <c r="AB138" s="2">
        <f t="shared" si="114"/>
        <v>94</v>
      </c>
    </row>
    <row r="139" spans="1:28" x14ac:dyDescent="0.25">
      <c r="A139" s="2">
        <v>1</v>
      </c>
      <c r="B139" s="2" t="s">
        <v>165</v>
      </c>
      <c r="C139" s="2" t="s">
        <v>67</v>
      </c>
      <c r="D139" s="2">
        <v>103</v>
      </c>
      <c r="E139" s="2">
        <v>90</v>
      </c>
      <c r="F139" s="2">
        <v>122</v>
      </c>
      <c r="G139" s="2">
        <v>114</v>
      </c>
      <c r="H139" s="2">
        <v>116</v>
      </c>
      <c r="I139" s="2">
        <v>97</v>
      </c>
      <c r="J139" s="2">
        <v>126</v>
      </c>
      <c r="K139" s="2">
        <v>118</v>
      </c>
      <c r="L139" s="2">
        <v>115</v>
      </c>
      <c r="M139" s="2">
        <v>91</v>
      </c>
      <c r="N139" s="2"/>
      <c r="O139" s="2">
        <f t="shared" si="102"/>
        <v>10</v>
      </c>
      <c r="P139" s="2" t="str">
        <f t="shared" si="103"/>
        <v>VAN HOVE</v>
      </c>
      <c r="Q139" s="2" t="str">
        <f t="shared" si="104"/>
        <v>MARCEL</v>
      </c>
      <c r="R139" s="2">
        <f t="shared" si="105"/>
        <v>911</v>
      </c>
      <c r="S139" s="2">
        <f t="shared" si="129"/>
        <v>814</v>
      </c>
      <c r="T139" s="2">
        <f t="shared" si="106"/>
        <v>126</v>
      </c>
      <c r="U139" s="2">
        <f t="shared" si="107"/>
        <v>122</v>
      </c>
      <c r="V139" s="2">
        <f t="shared" si="108"/>
        <v>118</v>
      </c>
      <c r="W139" s="2">
        <f t="shared" si="109"/>
        <v>116</v>
      </c>
      <c r="X139" s="2">
        <f t="shared" si="110"/>
        <v>115</v>
      </c>
      <c r="Y139" s="2">
        <f t="shared" si="111"/>
        <v>114</v>
      </c>
      <c r="Z139" s="2">
        <f t="shared" si="112"/>
        <v>103</v>
      </c>
      <c r="AA139" s="2">
        <f t="shared" si="113"/>
        <v>97</v>
      </c>
      <c r="AB139" s="2">
        <f t="shared" si="114"/>
        <v>90</v>
      </c>
    </row>
    <row r="140" spans="1:28" hidden="1" x14ac:dyDescent="0.25">
      <c r="A140" s="2">
        <v>1</v>
      </c>
      <c r="B140" s="2" t="s">
        <v>166</v>
      </c>
      <c r="C140" s="2" t="s">
        <v>151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/>
      <c r="O140" s="2">
        <f t="shared" si="102"/>
        <v>0</v>
      </c>
      <c r="P140" s="2" t="str">
        <f t="shared" si="103"/>
        <v>VAN LEERBERGEN</v>
      </c>
      <c r="Q140" s="2" t="str">
        <f t="shared" si="104"/>
        <v>MARC</v>
      </c>
      <c r="R140" s="2">
        <f t="shared" si="105"/>
        <v>0</v>
      </c>
      <c r="S140" s="2">
        <f>SUM(T140:Z140)</f>
        <v>0</v>
      </c>
      <c r="T140" s="2">
        <f t="shared" si="106"/>
        <v>0</v>
      </c>
      <c r="U140" s="2">
        <f t="shared" si="107"/>
        <v>0</v>
      </c>
      <c r="V140" s="2">
        <f t="shared" si="108"/>
        <v>0</v>
      </c>
      <c r="W140" s="2">
        <f t="shared" si="109"/>
        <v>0</v>
      </c>
      <c r="X140" s="2">
        <f t="shared" si="110"/>
        <v>0</v>
      </c>
      <c r="Y140" s="2">
        <f t="shared" si="111"/>
        <v>0</v>
      </c>
      <c r="Z140" s="2">
        <f t="shared" si="112"/>
        <v>0</v>
      </c>
      <c r="AA140" s="2">
        <f t="shared" si="113"/>
        <v>0</v>
      </c>
      <c r="AB140" s="2">
        <f t="shared" si="114"/>
        <v>0</v>
      </c>
    </row>
    <row r="141" spans="1:28" x14ac:dyDescent="0.25">
      <c r="A141" s="2">
        <v>1</v>
      </c>
      <c r="B141" s="2" t="s">
        <v>167</v>
      </c>
      <c r="C141" s="2" t="s">
        <v>31</v>
      </c>
      <c r="D141" s="2">
        <v>95</v>
      </c>
      <c r="E141" s="2">
        <v>100</v>
      </c>
      <c r="F141" s="2">
        <v>102</v>
      </c>
      <c r="G141" s="2">
        <v>100</v>
      </c>
      <c r="H141" s="2">
        <v>114</v>
      </c>
      <c r="I141" s="2">
        <v>98</v>
      </c>
      <c r="J141" s="7">
        <v>99</v>
      </c>
      <c r="K141" s="2">
        <v>112</v>
      </c>
      <c r="L141" s="2">
        <v>111</v>
      </c>
      <c r="M141" s="2">
        <v>109</v>
      </c>
      <c r="N141" s="2"/>
      <c r="O141" s="2">
        <f t="shared" si="102"/>
        <v>10</v>
      </c>
      <c r="P141" s="2" t="str">
        <f t="shared" si="103"/>
        <v>VAN LOO</v>
      </c>
      <c r="Q141" s="2" t="str">
        <f t="shared" si="104"/>
        <v>PAUL</v>
      </c>
      <c r="R141" s="2">
        <f t="shared" si="105"/>
        <v>847</v>
      </c>
      <c r="S141" s="2">
        <f t="shared" ref="S141:S142" si="130">SUM(T141:Z141)</f>
        <v>748</v>
      </c>
      <c r="T141" s="2">
        <f t="shared" si="106"/>
        <v>114</v>
      </c>
      <c r="U141" s="2">
        <f t="shared" si="107"/>
        <v>112</v>
      </c>
      <c r="V141" s="2">
        <f t="shared" si="108"/>
        <v>111</v>
      </c>
      <c r="W141" s="2">
        <f t="shared" si="109"/>
        <v>109</v>
      </c>
      <c r="X141" s="2">
        <f t="shared" si="110"/>
        <v>102</v>
      </c>
      <c r="Y141" s="2">
        <f t="shared" si="111"/>
        <v>100</v>
      </c>
      <c r="Z141" s="2">
        <f t="shared" si="112"/>
        <v>100</v>
      </c>
      <c r="AA141" s="2">
        <f t="shared" si="113"/>
        <v>99</v>
      </c>
      <c r="AB141" s="2">
        <f t="shared" si="114"/>
        <v>95</v>
      </c>
    </row>
    <row r="142" spans="1:28" x14ac:dyDescent="0.25">
      <c r="A142" s="2">
        <v>1</v>
      </c>
      <c r="B142" s="2" t="s">
        <v>168</v>
      </c>
      <c r="C142" s="2" t="s">
        <v>40</v>
      </c>
      <c r="D142" s="2">
        <v>118</v>
      </c>
      <c r="E142" s="2">
        <v>94</v>
      </c>
      <c r="F142" s="2">
        <v>87</v>
      </c>
      <c r="G142" s="2">
        <v>104</v>
      </c>
      <c r="H142" s="2">
        <v>112</v>
      </c>
      <c r="I142" s="2">
        <v>103</v>
      </c>
      <c r="J142" s="2">
        <v>100</v>
      </c>
      <c r="K142" s="2">
        <v>123</v>
      </c>
      <c r="L142" s="2">
        <v>91</v>
      </c>
      <c r="M142" s="2">
        <v>113</v>
      </c>
      <c r="N142" s="2">
        <v>0</v>
      </c>
      <c r="O142" s="2">
        <f t="shared" si="102"/>
        <v>10</v>
      </c>
      <c r="P142" s="2" t="str">
        <f t="shared" si="103"/>
        <v>VAN LOOY</v>
      </c>
      <c r="Q142" s="2" t="str">
        <f t="shared" si="104"/>
        <v>FRANS</v>
      </c>
      <c r="R142" s="2">
        <f t="shared" si="105"/>
        <v>867</v>
      </c>
      <c r="S142" s="2">
        <f t="shared" si="130"/>
        <v>773</v>
      </c>
      <c r="T142" s="2">
        <f t="shared" si="106"/>
        <v>123</v>
      </c>
      <c r="U142" s="2">
        <f t="shared" si="107"/>
        <v>118</v>
      </c>
      <c r="V142" s="2">
        <f t="shared" si="108"/>
        <v>113</v>
      </c>
      <c r="W142" s="2">
        <f t="shared" si="109"/>
        <v>112</v>
      </c>
      <c r="X142" s="2">
        <f t="shared" si="110"/>
        <v>104</v>
      </c>
      <c r="Y142" s="2">
        <f t="shared" si="111"/>
        <v>103</v>
      </c>
      <c r="Z142" s="2">
        <f t="shared" si="112"/>
        <v>100</v>
      </c>
      <c r="AA142" s="2">
        <f t="shared" si="113"/>
        <v>94</v>
      </c>
      <c r="AB142" s="2">
        <f t="shared" si="114"/>
        <v>0</v>
      </c>
    </row>
    <row r="143" spans="1:28" hidden="1" x14ac:dyDescent="0.25">
      <c r="A143" s="2">
        <v>1</v>
      </c>
      <c r="B143" s="2" t="s">
        <v>168</v>
      </c>
      <c r="C143" s="2" t="s">
        <v>33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/>
      <c r="O143" s="2">
        <f t="shared" si="102"/>
        <v>0</v>
      </c>
      <c r="P143" s="2" t="str">
        <f t="shared" si="103"/>
        <v>VAN LOOY</v>
      </c>
      <c r="Q143" s="2" t="str">
        <f t="shared" si="104"/>
        <v>LEO</v>
      </c>
      <c r="R143" s="2">
        <f t="shared" si="105"/>
        <v>0</v>
      </c>
      <c r="S143" s="2">
        <f>SUM(T143:X143)</f>
        <v>0</v>
      </c>
      <c r="T143" s="2">
        <f t="shared" si="106"/>
        <v>0</v>
      </c>
      <c r="U143" s="2">
        <f t="shared" si="107"/>
        <v>0</v>
      </c>
      <c r="V143" s="2">
        <f t="shared" si="108"/>
        <v>0</v>
      </c>
      <c r="W143" s="2">
        <f t="shared" si="109"/>
        <v>0</v>
      </c>
      <c r="X143" s="2">
        <f t="shared" si="110"/>
        <v>0</v>
      </c>
      <c r="Y143" s="2">
        <f t="shared" si="111"/>
        <v>0</v>
      </c>
      <c r="Z143" s="2">
        <f t="shared" si="112"/>
        <v>0</v>
      </c>
      <c r="AA143" s="2">
        <f t="shared" si="113"/>
        <v>0</v>
      </c>
      <c r="AB143" s="2">
        <f t="shared" si="114"/>
        <v>0</v>
      </c>
    </row>
    <row r="144" spans="1:28" hidden="1" x14ac:dyDescent="0.25">
      <c r="A144" s="2">
        <v>1</v>
      </c>
      <c r="B144" s="2" t="s">
        <v>168</v>
      </c>
      <c r="C144" s="2" t="s">
        <v>96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/>
      <c r="O144" s="2">
        <f t="shared" si="102"/>
        <v>0</v>
      </c>
      <c r="P144" s="2" t="str">
        <f t="shared" si="103"/>
        <v>VAN LOOY</v>
      </c>
      <c r="Q144" s="2" t="str">
        <f t="shared" si="104"/>
        <v>MARIA</v>
      </c>
      <c r="R144" s="2">
        <f t="shared" si="105"/>
        <v>0</v>
      </c>
      <c r="S144" s="2">
        <f>SUM(T144:Z144)</f>
        <v>0</v>
      </c>
      <c r="T144" s="2">
        <f t="shared" si="106"/>
        <v>0</v>
      </c>
      <c r="U144" s="2">
        <f t="shared" si="107"/>
        <v>0</v>
      </c>
      <c r="V144" s="2">
        <f t="shared" si="108"/>
        <v>0</v>
      </c>
      <c r="W144" s="2">
        <f t="shared" si="109"/>
        <v>0</v>
      </c>
      <c r="X144" s="2">
        <f t="shared" si="110"/>
        <v>0</v>
      </c>
      <c r="Y144" s="2">
        <f t="shared" si="111"/>
        <v>0</v>
      </c>
      <c r="Z144" s="2">
        <f t="shared" si="112"/>
        <v>0</v>
      </c>
      <c r="AA144" s="2">
        <f t="shared" si="113"/>
        <v>0</v>
      </c>
      <c r="AB144" s="2">
        <f t="shared" si="114"/>
        <v>0</v>
      </c>
    </row>
    <row r="145" spans="1:28" x14ac:dyDescent="0.25">
      <c r="A145" s="2">
        <v>1</v>
      </c>
      <c r="B145" s="2" t="s">
        <v>169</v>
      </c>
      <c r="C145" s="2" t="s">
        <v>27</v>
      </c>
      <c r="D145" s="2">
        <v>90</v>
      </c>
      <c r="E145" s="2">
        <v>105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/>
      <c r="O145" s="2">
        <f t="shared" si="102"/>
        <v>2</v>
      </c>
      <c r="P145" s="2" t="str">
        <f t="shared" si="103"/>
        <v>VAN PEE</v>
      </c>
      <c r="Q145" s="2" t="str">
        <f t="shared" si="104"/>
        <v>WILLY</v>
      </c>
      <c r="R145" s="2">
        <f t="shared" si="105"/>
        <v>195</v>
      </c>
      <c r="S145" s="2">
        <f t="shared" ref="S145:S146" si="131">SUM(T145:Z145)</f>
        <v>195</v>
      </c>
      <c r="T145" s="2">
        <f t="shared" si="106"/>
        <v>105</v>
      </c>
      <c r="U145" s="2">
        <f t="shared" si="107"/>
        <v>90</v>
      </c>
      <c r="V145" s="2">
        <f t="shared" si="108"/>
        <v>0</v>
      </c>
      <c r="W145" s="2">
        <f t="shared" si="109"/>
        <v>0</v>
      </c>
      <c r="X145" s="2">
        <f t="shared" si="110"/>
        <v>0</v>
      </c>
      <c r="Y145" s="2">
        <f t="shared" si="111"/>
        <v>0</v>
      </c>
      <c r="Z145" s="2">
        <f t="shared" si="112"/>
        <v>0</v>
      </c>
      <c r="AA145" s="2">
        <f t="shared" si="113"/>
        <v>0</v>
      </c>
      <c r="AB145" s="2">
        <f t="shared" si="114"/>
        <v>0</v>
      </c>
    </row>
    <row r="146" spans="1:28" x14ac:dyDescent="0.25">
      <c r="A146" s="2"/>
      <c r="B146" s="2" t="s">
        <v>215</v>
      </c>
      <c r="C146" s="2" t="s">
        <v>146</v>
      </c>
      <c r="D146" s="2">
        <v>96</v>
      </c>
      <c r="E146" s="2">
        <v>91</v>
      </c>
      <c r="F146" s="2">
        <v>86</v>
      </c>
      <c r="G146" s="2">
        <v>103</v>
      </c>
      <c r="H146" s="2">
        <v>86</v>
      </c>
      <c r="I146" s="2">
        <v>113</v>
      </c>
      <c r="J146" s="2">
        <v>0</v>
      </c>
      <c r="K146" s="2">
        <v>99</v>
      </c>
      <c r="L146" s="2">
        <v>115</v>
      </c>
      <c r="M146" s="2">
        <v>92</v>
      </c>
      <c r="N146" s="2"/>
      <c r="O146" s="2">
        <f t="shared" ref="O146" si="132">SUM(IF(E146&gt;0,1,0)+IF(H146,1,0) +IF(I146,1,0)+IF(J146,1,0)+IF(K146,1,0)+IF(L146,1,0)+IF(M146,1,0)+IF(D146,1,0)+IF(F146,1,0)+IF(G146,1,0))</f>
        <v>9</v>
      </c>
      <c r="P146" s="2" t="str">
        <f t="shared" ref="P146" si="133">B146</f>
        <v>VAN ROMPAEY</v>
      </c>
      <c r="Q146" s="2" t="str">
        <f t="shared" ref="Q146" si="134">C146</f>
        <v>GEERT</v>
      </c>
      <c r="R146" s="2">
        <f t="shared" si="105"/>
        <v>795</v>
      </c>
      <c r="S146" s="2">
        <f t="shared" si="131"/>
        <v>709</v>
      </c>
      <c r="T146" s="2">
        <f t="shared" si="106"/>
        <v>115</v>
      </c>
      <c r="U146" s="2">
        <f t="shared" si="107"/>
        <v>113</v>
      </c>
      <c r="V146" s="2">
        <f t="shared" si="108"/>
        <v>103</v>
      </c>
      <c r="W146" s="2">
        <f t="shared" si="109"/>
        <v>99</v>
      </c>
      <c r="X146" s="2">
        <f t="shared" si="110"/>
        <v>96</v>
      </c>
      <c r="Y146" s="2">
        <f t="shared" si="111"/>
        <v>92</v>
      </c>
      <c r="Z146" s="2">
        <f t="shared" si="112"/>
        <v>91</v>
      </c>
      <c r="AA146" s="2">
        <f t="shared" si="113"/>
        <v>86</v>
      </c>
      <c r="AB146" s="2">
        <f t="shared" si="114"/>
        <v>0</v>
      </c>
    </row>
    <row r="147" spans="1:28" hidden="1" x14ac:dyDescent="0.25">
      <c r="A147" s="2">
        <v>1</v>
      </c>
      <c r="B147" s="2" t="s">
        <v>170</v>
      </c>
      <c r="C147" s="2" t="s">
        <v>171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/>
      <c r="O147" s="2">
        <f t="shared" si="102"/>
        <v>0</v>
      </c>
      <c r="P147" s="2" t="str">
        <f t="shared" si="103"/>
        <v>VANDENBERGHE</v>
      </c>
      <c r="Q147" s="2" t="str">
        <f t="shared" si="104"/>
        <v>ARIANE</v>
      </c>
      <c r="R147" s="2">
        <f t="shared" si="105"/>
        <v>0</v>
      </c>
      <c r="S147" s="2">
        <f>SUM(T147:X147)</f>
        <v>0</v>
      </c>
      <c r="T147" s="2">
        <f t="shared" si="106"/>
        <v>0</v>
      </c>
      <c r="U147" s="2">
        <f t="shared" si="107"/>
        <v>0</v>
      </c>
      <c r="V147" s="2">
        <f t="shared" si="108"/>
        <v>0</v>
      </c>
      <c r="W147" s="2">
        <f t="shared" si="109"/>
        <v>0</v>
      </c>
      <c r="X147" s="2">
        <f t="shared" si="110"/>
        <v>0</v>
      </c>
      <c r="Y147" s="2">
        <f t="shared" si="111"/>
        <v>0</v>
      </c>
      <c r="Z147" s="2">
        <f t="shared" si="112"/>
        <v>0</v>
      </c>
      <c r="AA147" s="2">
        <f t="shared" si="113"/>
        <v>0</v>
      </c>
      <c r="AB147" s="2">
        <f t="shared" si="114"/>
        <v>0</v>
      </c>
    </row>
    <row r="148" spans="1:28" x14ac:dyDescent="0.25">
      <c r="A148" s="2">
        <v>1</v>
      </c>
      <c r="B148" s="2" t="s">
        <v>170</v>
      </c>
      <c r="C148" s="2" t="s">
        <v>172</v>
      </c>
      <c r="D148" s="2">
        <v>0</v>
      </c>
      <c r="E148" s="2">
        <v>107</v>
      </c>
      <c r="F148" s="2">
        <v>89</v>
      </c>
      <c r="G148" s="2">
        <v>100</v>
      </c>
      <c r="H148" s="2">
        <v>109</v>
      </c>
      <c r="I148" s="2">
        <v>0</v>
      </c>
      <c r="J148" s="2">
        <v>101</v>
      </c>
      <c r="K148" s="7">
        <v>84</v>
      </c>
      <c r="L148" s="2">
        <v>99</v>
      </c>
      <c r="M148" s="2">
        <v>103</v>
      </c>
      <c r="N148" s="2"/>
      <c r="O148" s="2">
        <f t="shared" si="102"/>
        <v>8</v>
      </c>
      <c r="P148" s="2" t="str">
        <f t="shared" si="103"/>
        <v>VANDENBERGHE</v>
      </c>
      <c r="Q148" s="2" t="str">
        <f t="shared" si="104"/>
        <v>LIEVEN</v>
      </c>
      <c r="R148" s="2">
        <f t="shared" si="105"/>
        <v>792</v>
      </c>
      <c r="S148" s="2">
        <f t="shared" ref="S148:S151" si="135">SUM(T148:Z148)</f>
        <v>708</v>
      </c>
      <c r="T148" s="2">
        <f t="shared" si="106"/>
        <v>109</v>
      </c>
      <c r="U148" s="2">
        <f t="shared" si="107"/>
        <v>107</v>
      </c>
      <c r="V148" s="2">
        <f t="shared" si="108"/>
        <v>103</v>
      </c>
      <c r="W148" s="2">
        <f t="shared" si="109"/>
        <v>101</v>
      </c>
      <c r="X148" s="2">
        <f t="shared" si="110"/>
        <v>100</v>
      </c>
      <c r="Y148" s="2">
        <f t="shared" si="111"/>
        <v>99</v>
      </c>
      <c r="Z148" s="2">
        <f t="shared" si="112"/>
        <v>89</v>
      </c>
      <c r="AA148" s="2">
        <f t="shared" si="113"/>
        <v>84</v>
      </c>
      <c r="AB148" s="2">
        <f t="shared" si="114"/>
        <v>0</v>
      </c>
    </row>
    <row r="149" spans="1:28" x14ac:dyDescent="0.25">
      <c r="A149" s="2">
        <v>1</v>
      </c>
      <c r="B149" s="2" t="s">
        <v>173</v>
      </c>
      <c r="C149" s="2" t="s">
        <v>84</v>
      </c>
      <c r="D149" s="2">
        <v>99</v>
      </c>
      <c r="E149" s="2">
        <v>118</v>
      </c>
      <c r="F149" s="2">
        <v>113</v>
      </c>
      <c r="G149" s="2">
        <v>112</v>
      </c>
      <c r="H149" s="2">
        <v>124</v>
      </c>
      <c r="I149" s="2">
        <v>110</v>
      </c>
      <c r="J149" s="2">
        <v>99</v>
      </c>
      <c r="K149" s="2">
        <v>124</v>
      </c>
      <c r="L149" s="2">
        <v>98</v>
      </c>
      <c r="M149" s="2">
        <v>100</v>
      </c>
      <c r="N149" s="2"/>
      <c r="O149" s="2">
        <f t="shared" si="102"/>
        <v>10</v>
      </c>
      <c r="P149" s="2" t="str">
        <f t="shared" si="103"/>
        <v>VELTMANS</v>
      </c>
      <c r="Q149" s="2" t="str">
        <f t="shared" si="104"/>
        <v>JEAN</v>
      </c>
      <c r="R149" s="2">
        <f t="shared" si="105"/>
        <v>900</v>
      </c>
      <c r="S149" s="2">
        <f t="shared" si="135"/>
        <v>801</v>
      </c>
      <c r="T149" s="2">
        <f t="shared" si="106"/>
        <v>124</v>
      </c>
      <c r="U149" s="2">
        <f t="shared" si="107"/>
        <v>124</v>
      </c>
      <c r="V149" s="2">
        <f t="shared" si="108"/>
        <v>118</v>
      </c>
      <c r="W149" s="2">
        <f t="shared" si="109"/>
        <v>113</v>
      </c>
      <c r="X149" s="2">
        <f t="shared" si="110"/>
        <v>112</v>
      </c>
      <c r="Y149" s="2">
        <f t="shared" si="111"/>
        <v>110</v>
      </c>
      <c r="Z149" s="2">
        <f t="shared" si="112"/>
        <v>100</v>
      </c>
      <c r="AA149" s="2">
        <f t="shared" si="113"/>
        <v>99</v>
      </c>
      <c r="AB149" s="2">
        <f t="shared" si="114"/>
        <v>98</v>
      </c>
    </row>
    <row r="150" spans="1:28" x14ac:dyDescent="0.25">
      <c r="A150" s="2">
        <v>1</v>
      </c>
      <c r="B150" s="2" t="s">
        <v>174</v>
      </c>
      <c r="C150" s="2" t="s">
        <v>96</v>
      </c>
      <c r="D150" s="2">
        <v>86</v>
      </c>
      <c r="E150" s="2">
        <v>94</v>
      </c>
      <c r="F150" s="2">
        <v>0</v>
      </c>
      <c r="G150" s="2">
        <v>105</v>
      </c>
      <c r="H150" s="2">
        <v>118</v>
      </c>
      <c r="I150" s="2">
        <v>113</v>
      </c>
      <c r="J150" s="2">
        <v>107</v>
      </c>
      <c r="K150" s="2">
        <v>106</v>
      </c>
      <c r="L150" s="2">
        <v>106</v>
      </c>
      <c r="M150" s="2">
        <v>98</v>
      </c>
      <c r="N150" s="2"/>
      <c r="O150" s="2">
        <f t="shared" ref="O150:O165" si="136">SUM(IF(E150&gt;0,1,0)+IF(H150,1,0) +IF(I150,1,0)+IF(J150,1,0)+IF(K150,1,0)+IF(L150,1,0)+IF(M150,1,0)+IF(D150,1,0)+IF(F150,1,0)+IF(G150,1,0))</f>
        <v>9</v>
      </c>
      <c r="P150" s="2" t="str">
        <f t="shared" ref="P150:P165" si="137">B150</f>
        <v xml:space="preserve">VERELST </v>
      </c>
      <c r="Q150" s="2" t="str">
        <f t="shared" ref="Q150:Q165" si="138">C150</f>
        <v>MARIA</v>
      </c>
      <c r="R150" s="2">
        <f t="shared" si="105"/>
        <v>847</v>
      </c>
      <c r="S150" s="2">
        <f t="shared" si="135"/>
        <v>753</v>
      </c>
      <c r="T150" s="2">
        <f t="shared" ref="T150:T165" si="139">LARGE($D150:$N150,1)</f>
        <v>118</v>
      </c>
      <c r="U150" s="2">
        <f t="shared" ref="U150:U165" si="140">LARGE($D150:$N150,2)</f>
        <v>113</v>
      </c>
      <c r="V150" s="2">
        <f t="shared" ref="V150:V165" si="141">LARGE($D150:$N150,3)</f>
        <v>107</v>
      </c>
      <c r="W150" s="2">
        <f t="shared" ref="W150:W165" si="142">LARGE($D150:$N150,4)</f>
        <v>106</v>
      </c>
      <c r="X150" s="2">
        <f t="shared" ref="X150:X165" si="143">LARGE($D150:$N150,5)</f>
        <v>106</v>
      </c>
      <c r="Y150" s="2">
        <f t="shared" ref="Y150:Y165" si="144">LARGE($D150:$N150,6)</f>
        <v>105</v>
      </c>
      <c r="Z150" s="2">
        <f t="shared" ref="Z150:Z165" si="145">LARGE($D150:$N150,7)</f>
        <v>98</v>
      </c>
      <c r="AA150" s="2">
        <f t="shared" ref="AA150:AA165" si="146">LARGE($D150:$N150,8)</f>
        <v>94</v>
      </c>
      <c r="AB150" s="2">
        <f t="shared" ref="AB150:AB165" si="147">SMALL($D150:$N150,1)</f>
        <v>0</v>
      </c>
    </row>
    <row r="151" spans="1:28" x14ac:dyDescent="0.25">
      <c r="A151" s="2">
        <v>1</v>
      </c>
      <c r="B151" s="2" t="s">
        <v>175</v>
      </c>
      <c r="C151" s="2" t="s">
        <v>176</v>
      </c>
      <c r="D151" s="7">
        <v>109</v>
      </c>
      <c r="E151" s="2">
        <v>109</v>
      </c>
      <c r="F151" s="2">
        <v>102</v>
      </c>
      <c r="G151" s="2">
        <v>109</v>
      </c>
      <c r="H151" s="2">
        <v>102</v>
      </c>
      <c r="I151" s="2">
        <v>116</v>
      </c>
      <c r="J151" s="2">
        <v>99</v>
      </c>
      <c r="K151" s="2">
        <v>111</v>
      </c>
      <c r="L151" s="2">
        <v>90</v>
      </c>
      <c r="M151" s="2">
        <v>94</v>
      </c>
      <c r="N151" s="2">
        <v>0</v>
      </c>
      <c r="O151" s="2">
        <f t="shared" si="136"/>
        <v>10</v>
      </c>
      <c r="P151" s="2" t="str">
        <f t="shared" si="137"/>
        <v>VERHOEVEN</v>
      </c>
      <c r="Q151" s="2" t="str">
        <f t="shared" si="138"/>
        <v>FELIX</v>
      </c>
      <c r="R151" s="2">
        <f t="shared" si="105"/>
        <v>857</v>
      </c>
      <c r="S151" s="2">
        <f t="shared" si="135"/>
        <v>758</v>
      </c>
      <c r="T151" s="2">
        <f t="shared" si="139"/>
        <v>116</v>
      </c>
      <c r="U151" s="2">
        <f t="shared" si="140"/>
        <v>111</v>
      </c>
      <c r="V151" s="2">
        <f t="shared" si="141"/>
        <v>109</v>
      </c>
      <c r="W151" s="2">
        <f t="shared" si="142"/>
        <v>109</v>
      </c>
      <c r="X151" s="2">
        <f t="shared" si="143"/>
        <v>109</v>
      </c>
      <c r="Y151" s="2">
        <f t="shared" si="144"/>
        <v>102</v>
      </c>
      <c r="Z151" s="2">
        <f t="shared" si="145"/>
        <v>102</v>
      </c>
      <c r="AA151" s="2">
        <f t="shared" si="146"/>
        <v>99</v>
      </c>
      <c r="AB151" s="2">
        <f t="shared" si="147"/>
        <v>0</v>
      </c>
    </row>
    <row r="152" spans="1:28" hidden="1" x14ac:dyDescent="0.25">
      <c r="A152" s="2">
        <v>1</v>
      </c>
      <c r="B152" s="2" t="s">
        <v>177</v>
      </c>
      <c r="C152" s="2" t="s">
        <v>178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/>
      <c r="O152" s="2">
        <f t="shared" si="136"/>
        <v>0</v>
      </c>
      <c r="P152" s="2" t="str">
        <f t="shared" si="137"/>
        <v>VERMEULEN</v>
      </c>
      <c r="Q152" s="2" t="str">
        <f t="shared" si="138"/>
        <v>HUGO</v>
      </c>
      <c r="R152" s="2">
        <f t="shared" ref="R152:R165" si="148">SUM(T152:AA152)</f>
        <v>0</v>
      </c>
      <c r="S152" s="2">
        <f>SUM(T152:Z152)</f>
        <v>0</v>
      </c>
      <c r="T152" s="2">
        <f t="shared" si="139"/>
        <v>0</v>
      </c>
      <c r="U152" s="2">
        <f t="shared" si="140"/>
        <v>0</v>
      </c>
      <c r="V152" s="2">
        <f t="shared" si="141"/>
        <v>0</v>
      </c>
      <c r="W152" s="2">
        <f t="shared" si="142"/>
        <v>0</v>
      </c>
      <c r="X152" s="2">
        <f t="shared" si="143"/>
        <v>0</v>
      </c>
      <c r="Y152" s="2">
        <f t="shared" si="144"/>
        <v>0</v>
      </c>
      <c r="Z152" s="2">
        <f t="shared" si="145"/>
        <v>0</v>
      </c>
      <c r="AA152" s="2">
        <f t="shared" si="146"/>
        <v>0</v>
      </c>
      <c r="AB152" s="2">
        <f t="shared" si="147"/>
        <v>0</v>
      </c>
    </row>
    <row r="153" spans="1:28" x14ac:dyDescent="0.25">
      <c r="A153" s="2">
        <v>1</v>
      </c>
      <c r="B153" s="2" t="s">
        <v>177</v>
      </c>
      <c r="C153" s="2" t="s">
        <v>151</v>
      </c>
      <c r="D153" s="2">
        <v>101</v>
      </c>
      <c r="E153" s="2">
        <v>86</v>
      </c>
      <c r="F153" s="2">
        <v>107</v>
      </c>
      <c r="G153" s="2">
        <v>100</v>
      </c>
      <c r="H153" s="2">
        <v>101</v>
      </c>
      <c r="I153" s="2">
        <v>0</v>
      </c>
      <c r="J153" s="2">
        <v>109</v>
      </c>
      <c r="K153" s="2">
        <v>106</v>
      </c>
      <c r="L153" s="2">
        <v>101</v>
      </c>
      <c r="M153" s="2">
        <v>102</v>
      </c>
      <c r="N153" s="2"/>
      <c r="O153" s="2">
        <f t="shared" si="136"/>
        <v>9</v>
      </c>
      <c r="P153" s="2" t="str">
        <f t="shared" si="137"/>
        <v>VERMEULEN</v>
      </c>
      <c r="Q153" s="2" t="str">
        <f t="shared" si="138"/>
        <v>MARC</v>
      </c>
      <c r="R153" s="2">
        <f t="shared" si="148"/>
        <v>827</v>
      </c>
      <c r="S153" s="2">
        <f t="shared" ref="S153:S156" si="149">SUM(T153:Z153)</f>
        <v>727</v>
      </c>
      <c r="T153" s="2">
        <f t="shared" si="139"/>
        <v>109</v>
      </c>
      <c r="U153" s="2">
        <f t="shared" si="140"/>
        <v>107</v>
      </c>
      <c r="V153" s="2">
        <f t="shared" si="141"/>
        <v>106</v>
      </c>
      <c r="W153" s="2">
        <f t="shared" si="142"/>
        <v>102</v>
      </c>
      <c r="X153" s="2">
        <f t="shared" si="143"/>
        <v>101</v>
      </c>
      <c r="Y153" s="2">
        <f t="shared" si="144"/>
        <v>101</v>
      </c>
      <c r="Z153" s="2">
        <f t="shared" si="145"/>
        <v>101</v>
      </c>
      <c r="AA153" s="2">
        <f t="shared" si="146"/>
        <v>100</v>
      </c>
      <c r="AB153" s="2">
        <f t="shared" si="147"/>
        <v>0</v>
      </c>
    </row>
    <row r="154" spans="1:28" x14ac:dyDescent="0.25">
      <c r="A154" s="2"/>
      <c r="B154" s="2" t="s">
        <v>177</v>
      </c>
      <c r="C154" s="2" t="s">
        <v>37</v>
      </c>
      <c r="D154" s="2">
        <v>99</v>
      </c>
      <c r="E154" s="2">
        <v>102</v>
      </c>
      <c r="F154" s="2">
        <v>101</v>
      </c>
      <c r="G154" s="2">
        <v>122</v>
      </c>
      <c r="H154" s="2">
        <v>97</v>
      </c>
      <c r="I154" s="2">
        <v>93</v>
      </c>
      <c r="J154" s="2">
        <v>98</v>
      </c>
      <c r="K154" s="2">
        <v>112</v>
      </c>
      <c r="L154" s="2">
        <v>105</v>
      </c>
      <c r="M154" s="2">
        <v>95</v>
      </c>
      <c r="N154" s="2"/>
      <c r="O154" s="2">
        <f t="shared" ref="O154" si="150">SUM(IF(E154&gt;0,1,0)+IF(H154,1,0) +IF(I154,1,0)+IF(J154,1,0)+IF(K154,1,0)+IF(L154,1,0)+IF(M154,1,0)+IF(D154,1,0)+IF(F154,1,0)+IF(G154,1,0))</f>
        <v>10</v>
      </c>
      <c r="P154" s="2" t="str">
        <f t="shared" ref="P154" si="151">B154</f>
        <v>VERMEULEN</v>
      </c>
      <c r="Q154" s="2" t="str">
        <f t="shared" ref="Q154" si="152">C154</f>
        <v>MAGDA</v>
      </c>
      <c r="R154" s="2">
        <f t="shared" si="148"/>
        <v>836</v>
      </c>
      <c r="S154" s="2">
        <f t="shared" si="149"/>
        <v>739</v>
      </c>
      <c r="T154" s="2">
        <f t="shared" si="139"/>
        <v>122</v>
      </c>
      <c r="U154" s="2">
        <f t="shared" si="140"/>
        <v>112</v>
      </c>
      <c r="V154" s="2">
        <f t="shared" si="141"/>
        <v>105</v>
      </c>
      <c r="W154" s="2">
        <f t="shared" si="142"/>
        <v>102</v>
      </c>
      <c r="X154" s="2">
        <f t="shared" si="143"/>
        <v>101</v>
      </c>
      <c r="Y154" s="2">
        <f t="shared" si="144"/>
        <v>99</v>
      </c>
      <c r="Z154" s="2">
        <f t="shared" si="145"/>
        <v>98</v>
      </c>
      <c r="AA154" s="2">
        <f t="shared" si="146"/>
        <v>97</v>
      </c>
      <c r="AB154" s="2">
        <f t="shared" si="147"/>
        <v>93</v>
      </c>
    </row>
    <row r="155" spans="1:28" x14ac:dyDescent="0.25">
      <c r="A155" s="2"/>
      <c r="B155" s="2" t="s">
        <v>177</v>
      </c>
      <c r="C155" s="2" t="s">
        <v>198</v>
      </c>
      <c r="D155" s="2">
        <v>0</v>
      </c>
      <c r="E155" s="2">
        <v>87</v>
      </c>
      <c r="F155" s="2">
        <v>101</v>
      </c>
      <c r="G155" s="2">
        <v>104</v>
      </c>
      <c r="H155" s="2">
        <v>98</v>
      </c>
      <c r="I155" s="2">
        <v>105</v>
      </c>
      <c r="J155" s="2">
        <v>89</v>
      </c>
      <c r="K155" s="2">
        <v>97</v>
      </c>
      <c r="L155" s="2">
        <v>87</v>
      </c>
      <c r="M155" s="2">
        <v>83</v>
      </c>
      <c r="N155" s="2"/>
      <c r="O155" s="2">
        <f t="shared" si="136"/>
        <v>9</v>
      </c>
      <c r="P155" s="2" t="str">
        <f t="shared" si="137"/>
        <v>VERMEULEN</v>
      </c>
      <c r="Q155" s="2" t="str">
        <f t="shared" si="138"/>
        <v>RACHEL</v>
      </c>
      <c r="R155" s="2">
        <f t="shared" si="148"/>
        <v>768</v>
      </c>
      <c r="S155" s="2">
        <f t="shared" si="149"/>
        <v>681</v>
      </c>
      <c r="T155" s="2">
        <f t="shared" si="139"/>
        <v>105</v>
      </c>
      <c r="U155" s="2">
        <f t="shared" si="140"/>
        <v>104</v>
      </c>
      <c r="V155" s="2">
        <f t="shared" si="141"/>
        <v>101</v>
      </c>
      <c r="W155" s="2">
        <f t="shared" si="142"/>
        <v>98</v>
      </c>
      <c r="X155" s="2">
        <f t="shared" si="143"/>
        <v>97</v>
      </c>
      <c r="Y155" s="2">
        <f t="shared" si="144"/>
        <v>89</v>
      </c>
      <c r="Z155" s="2">
        <f t="shared" si="145"/>
        <v>87</v>
      </c>
      <c r="AA155" s="2">
        <f t="shared" si="146"/>
        <v>87</v>
      </c>
      <c r="AB155" s="2">
        <f t="shared" si="147"/>
        <v>0</v>
      </c>
    </row>
    <row r="156" spans="1:28" x14ac:dyDescent="0.25">
      <c r="A156" s="2">
        <v>1</v>
      </c>
      <c r="B156" s="2" t="s">
        <v>179</v>
      </c>
      <c r="C156" s="2" t="s">
        <v>96</v>
      </c>
      <c r="D156" s="2">
        <v>101</v>
      </c>
      <c r="E156" s="2">
        <v>101</v>
      </c>
      <c r="F156" s="2">
        <v>98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/>
      <c r="O156" s="2">
        <f t="shared" si="136"/>
        <v>3</v>
      </c>
      <c r="P156" s="2" t="str">
        <f t="shared" si="137"/>
        <v>VERSCHOREN</v>
      </c>
      <c r="Q156" s="2" t="str">
        <f t="shared" si="138"/>
        <v>MARIA</v>
      </c>
      <c r="R156" s="2">
        <f t="shared" si="148"/>
        <v>300</v>
      </c>
      <c r="S156" s="2">
        <f t="shared" si="149"/>
        <v>300</v>
      </c>
      <c r="T156" s="2">
        <f t="shared" si="139"/>
        <v>101</v>
      </c>
      <c r="U156" s="2">
        <f t="shared" si="140"/>
        <v>101</v>
      </c>
      <c r="V156" s="2">
        <f t="shared" si="141"/>
        <v>98</v>
      </c>
      <c r="W156" s="2">
        <f t="shared" si="142"/>
        <v>0</v>
      </c>
      <c r="X156" s="2">
        <f t="shared" si="143"/>
        <v>0</v>
      </c>
      <c r="Y156" s="2">
        <f t="shared" si="144"/>
        <v>0</v>
      </c>
      <c r="Z156" s="2">
        <f t="shared" si="145"/>
        <v>0</v>
      </c>
      <c r="AA156" s="2">
        <f t="shared" si="146"/>
        <v>0</v>
      </c>
      <c r="AB156" s="2">
        <f t="shared" si="147"/>
        <v>0</v>
      </c>
    </row>
    <row r="157" spans="1:28" hidden="1" x14ac:dyDescent="0.25">
      <c r="A157" s="2">
        <v>1</v>
      </c>
      <c r="B157" s="2" t="s">
        <v>179</v>
      </c>
      <c r="C157" s="2" t="s">
        <v>180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/>
      <c r="O157" s="2">
        <f t="shared" si="136"/>
        <v>0</v>
      </c>
      <c r="P157" s="2" t="str">
        <f t="shared" si="137"/>
        <v>VERSCHOREN</v>
      </c>
      <c r="Q157" s="2" t="str">
        <f t="shared" si="138"/>
        <v>NICOLE</v>
      </c>
      <c r="R157" s="2">
        <f t="shared" si="148"/>
        <v>0</v>
      </c>
      <c r="S157" s="2">
        <f>SUM(T157:Z157)</f>
        <v>0</v>
      </c>
      <c r="T157" s="2">
        <f t="shared" si="139"/>
        <v>0</v>
      </c>
      <c r="U157" s="2">
        <f t="shared" si="140"/>
        <v>0</v>
      </c>
      <c r="V157" s="2">
        <f t="shared" si="141"/>
        <v>0</v>
      </c>
      <c r="W157" s="2">
        <f t="shared" si="142"/>
        <v>0</v>
      </c>
      <c r="X157" s="2">
        <f t="shared" si="143"/>
        <v>0</v>
      </c>
      <c r="Y157" s="2">
        <f t="shared" si="144"/>
        <v>0</v>
      </c>
      <c r="Z157" s="2">
        <f t="shared" si="145"/>
        <v>0</v>
      </c>
      <c r="AA157" s="2">
        <f t="shared" si="146"/>
        <v>0</v>
      </c>
      <c r="AB157" s="2">
        <f t="shared" si="147"/>
        <v>0</v>
      </c>
    </row>
    <row r="158" spans="1:28" hidden="1" x14ac:dyDescent="0.25">
      <c r="A158" s="2">
        <v>1</v>
      </c>
      <c r="B158" s="2" t="s">
        <v>181</v>
      </c>
      <c r="C158" s="2" t="s">
        <v>151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/>
      <c r="O158" s="2">
        <f t="shared" si="136"/>
        <v>0</v>
      </c>
      <c r="P158" s="2" t="str">
        <f t="shared" si="137"/>
        <v>VERZWIJVELT</v>
      </c>
      <c r="Q158" s="2" t="str">
        <f t="shared" si="138"/>
        <v>MARC</v>
      </c>
      <c r="R158" s="2">
        <f t="shared" si="148"/>
        <v>0</v>
      </c>
      <c r="S158" s="2">
        <f>SUM(T158:X158)</f>
        <v>0</v>
      </c>
      <c r="T158" s="2">
        <f t="shared" si="139"/>
        <v>0</v>
      </c>
      <c r="U158" s="2">
        <f t="shared" si="140"/>
        <v>0</v>
      </c>
      <c r="V158" s="2">
        <f t="shared" si="141"/>
        <v>0</v>
      </c>
      <c r="W158" s="2">
        <f t="shared" si="142"/>
        <v>0</v>
      </c>
      <c r="X158" s="2">
        <f t="shared" si="143"/>
        <v>0</v>
      </c>
      <c r="Y158" s="2">
        <f t="shared" si="144"/>
        <v>0</v>
      </c>
      <c r="Z158" s="2">
        <f t="shared" si="145"/>
        <v>0</v>
      </c>
      <c r="AA158" s="2">
        <f t="shared" si="146"/>
        <v>0</v>
      </c>
      <c r="AB158" s="2">
        <f t="shared" si="147"/>
        <v>0</v>
      </c>
    </row>
    <row r="159" spans="1:28" hidden="1" x14ac:dyDescent="0.25">
      <c r="A159" s="2">
        <v>1</v>
      </c>
      <c r="B159" s="2" t="s">
        <v>209</v>
      </c>
      <c r="C159" s="2" t="s">
        <v>182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/>
      <c r="O159" s="2">
        <f t="shared" si="136"/>
        <v>0</v>
      </c>
      <c r="P159" s="2" t="str">
        <f t="shared" si="137"/>
        <v>VLEUGELS</v>
      </c>
      <c r="Q159" s="2" t="str">
        <f t="shared" si="138"/>
        <v>YVES</v>
      </c>
      <c r="R159" s="2">
        <f t="shared" si="148"/>
        <v>0</v>
      </c>
      <c r="S159" s="2">
        <f>SUM(T159:X159)</f>
        <v>0</v>
      </c>
      <c r="T159" s="2">
        <f t="shared" si="139"/>
        <v>0</v>
      </c>
      <c r="U159" s="2">
        <f t="shared" si="140"/>
        <v>0</v>
      </c>
      <c r="V159" s="2">
        <f t="shared" si="141"/>
        <v>0</v>
      </c>
      <c r="W159" s="2">
        <f t="shared" si="142"/>
        <v>0</v>
      </c>
      <c r="X159" s="2">
        <f t="shared" si="143"/>
        <v>0</v>
      </c>
      <c r="Y159" s="2">
        <f t="shared" si="144"/>
        <v>0</v>
      </c>
      <c r="Z159" s="2">
        <f t="shared" si="145"/>
        <v>0</v>
      </c>
      <c r="AA159" s="2">
        <f t="shared" si="146"/>
        <v>0</v>
      </c>
      <c r="AB159" s="2">
        <f t="shared" si="147"/>
        <v>0</v>
      </c>
    </row>
    <row r="160" spans="1:28" x14ac:dyDescent="0.25">
      <c r="A160" s="2">
        <v>1</v>
      </c>
      <c r="B160" s="2" t="s">
        <v>183</v>
      </c>
      <c r="C160" s="2" t="s">
        <v>184</v>
      </c>
      <c r="D160" s="2">
        <v>102</v>
      </c>
      <c r="E160" s="2">
        <v>95</v>
      </c>
      <c r="F160" s="2">
        <v>121</v>
      </c>
      <c r="G160" s="2">
        <v>112</v>
      </c>
      <c r="H160" s="2">
        <v>115</v>
      </c>
      <c r="I160" s="2">
        <v>100</v>
      </c>
      <c r="J160" s="2">
        <v>134</v>
      </c>
      <c r="K160" s="2">
        <v>99</v>
      </c>
      <c r="L160" s="2">
        <v>0</v>
      </c>
      <c r="M160" s="2">
        <v>111</v>
      </c>
      <c r="N160" s="2"/>
      <c r="O160" s="2">
        <f t="shared" si="136"/>
        <v>9</v>
      </c>
      <c r="P160" s="2" t="str">
        <f t="shared" si="137"/>
        <v>VRANCKEN</v>
      </c>
      <c r="Q160" s="2" t="str">
        <f t="shared" si="138"/>
        <v>FERNAND</v>
      </c>
      <c r="R160" s="2">
        <f t="shared" si="148"/>
        <v>894</v>
      </c>
      <c r="S160" s="2">
        <f t="shared" ref="S160:S164" si="153">SUM(T160:Z160)</f>
        <v>795</v>
      </c>
      <c r="T160" s="2">
        <f t="shared" si="139"/>
        <v>134</v>
      </c>
      <c r="U160" s="2">
        <f t="shared" si="140"/>
        <v>121</v>
      </c>
      <c r="V160" s="2">
        <f t="shared" si="141"/>
        <v>115</v>
      </c>
      <c r="W160" s="2">
        <f t="shared" si="142"/>
        <v>112</v>
      </c>
      <c r="X160" s="2">
        <f t="shared" si="143"/>
        <v>111</v>
      </c>
      <c r="Y160" s="2">
        <f t="shared" si="144"/>
        <v>102</v>
      </c>
      <c r="Z160" s="2">
        <f t="shared" si="145"/>
        <v>100</v>
      </c>
      <c r="AA160" s="2">
        <f t="shared" si="146"/>
        <v>99</v>
      </c>
      <c r="AB160" s="2">
        <f t="shared" si="147"/>
        <v>0</v>
      </c>
    </row>
    <row r="161" spans="1:28" x14ac:dyDescent="0.25">
      <c r="A161" s="2"/>
      <c r="B161" s="2" t="s">
        <v>235</v>
      </c>
      <c r="C161" s="2" t="s">
        <v>86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92</v>
      </c>
      <c r="N161" s="2"/>
      <c r="O161" s="2">
        <f t="shared" ref="O161" si="154">SUM(IF(E161&gt;0,1,0)+IF(H161,1,0) +IF(I161,1,0)+IF(J161,1,0)+IF(K161,1,0)+IF(L161,1,0)+IF(M161,1,0)+IF(D161,1,0)+IF(F161,1,0)+IF(G161,1,0))</f>
        <v>1</v>
      </c>
      <c r="P161" s="2" t="str">
        <f t="shared" ref="P161" si="155">B161</f>
        <v>WILDERJANS</v>
      </c>
      <c r="Q161" s="2" t="str">
        <f t="shared" ref="Q161" si="156">C161</f>
        <v>JOHAN</v>
      </c>
      <c r="R161" s="2">
        <f t="shared" ref="R161" si="157">SUM(T161:AA161)</f>
        <v>92</v>
      </c>
      <c r="S161" s="2">
        <f t="shared" ref="S161" si="158">SUM(T161:Z161)</f>
        <v>92</v>
      </c>
      <c r="T161" s="2">
        <f t="shared" si="139"/>
        <v>92</v>
      </c>
      <c r="U161" s="2">
        <f t="shared" si="140"/>
        <v>0</v>
      </c>
      <c r="V161" s="2">
        <f t="shared" si="141"/>
        <v>0</v>
      </c>
      <c r="W161" s="2">
        <f t="shared" si="142"/>
        <v>0</v>
      </c>
      <c r="X161" s="2">
        <f t="shared" si="143"/>
        <v>0</v>
      </c>
      <c r="Y161" s="2">
        <f t="shared" si="144"/>
        <v>0</v>
      </c>
      <c r="Z161" s="2">
        <f t="shared" si="145"/>
        <v>0</v>
      </c>
      <c r="AA161" s="2">
        <f t="shared" si="146"/>
        <v>0</v>
      </c>
      <c r="AB161" s="2">
        <f t="shared" si="147"/>
        <v>0</v>
      </c>
    </row>
    <row r="162" spans="1:28" x14ac:dyDescent="0.25">
      <c r="A162" s="2">
        <v>1</v>
      </c>
      <c r="B162" s="2" t="s">
        <v>185</v>
      </c>
      <c r="C162" s="2" t="s">
        <v>186</v>
      </c>
      <c r="D162" s="2">
        <v>97</v>
      </c>
      <c r="E162" s="2">
        <v>105</v>
      </c>
      <c r="F162" s="2">
        <v>105</v>
      </c>
      <c r="G162" s="2">
        <v>94</v>
      </c>
      <c r="H162" s="2">
        <v>117</v>
      </c>
      <c r="I162" s="2">
        <v>96</v>
      </c>
      <c r="J162" s="2">
        <v>124</v>
      </c>
      <c r="K162" s="2">
        <v>117</v>
      </c>
      <c r="L162" s="2">
        <v>91</v>
      </c>
      <c r="M162" s="2">
        <v>100</v>
      </c>
      <c r="N162" s="2">
        <v>0</v>
      </c>
      <c r="O162" s="2">
        <f t="shared" si="136"/>
        <v>10</v>
      </c>
      <c r="P162" s="2" t="str">
        <f t="shared" si="137"/>
        <v>WINTERS</v>
      </c>
      <c r="Q162" s="2" t="str">
        <f t="shared" si="138"/>
        <v>KRIS</v>
      </c>
      <c r="R162" s="2">
        <f t="shared" si="148"/>
        <v>861</v>
      </c>
      <c r="S162" s="2">
        <f t="shared" si="153"/>
        <v>765</v>
      </c>
      <c r="T162" s="2">
        <f t="shared" si="139"/>
        <v>124</v>
      </c>
      <c r="U162" s="2">
        <f t="shared" si="140"/>
        <v>117</v>
      </c>
      <c r="V162" s="2">
        <f t="shared" si="141"/>
        <v>117</v>
      </c>
      <c r="W162" s="2">
        <f t="shared" si="142"/>
        <v>105</v>
      </c>
      <c r="X162" s="2">
        <f t="shared" si="143"/>
        <v>105</v>
      </c>
      <c r="Y162" s="2">
        <f t="shared" si="144"/>
        <v>100</v>
      </c>
      <c r="Z162" s="2">
        <f t="shared" si="145"/>
        <v>97</v>
      </c>
      <c r="AA162" s="2">
        <f t="shared" si="146"/>
        <v>96</v>
      </c>
      <c r="AB162" s="2">
        <f t="shared" si="147"/>
        <v>0</v>
      </c>
    </row>
    <row r="163" spans="1:28" x14ac:dyDescent="0.25">
      <c r="A163" s="2">
        <v>1</v>
      </c>
      <c r="B163" s="2" t="s">
        <v>187</v>
      </c>
      <c r="C163" s="2" t="s">
        <v>40</v>
      </c>
      <c r="D163" s="2">
        <v>127</v>
      </c>
      <c r="E163" s="2">
        <v>109</v>
      </c>
      <c r="F163" s="2">
        <v>108</v>
      </c>
      <c r="G163" s="2">
        <v>97</v>
      </c>
      <c r="H163" s="2">
        <v>135</v>
      </c>
      <c r="I163" s="2">
        <v>104</v>
      </c>
      <c r="J163" s="2">
        <v>146</v>
      </c>
      <c r="K163" s="2">
        <v>124</v>
      </c>
      <c r="L163" s="2">
        <v>120</v>
      </c>
      <c r="M163" s="2">
        <v>89</v>
      </c>
      <c r="N163" s="2"/>
      <c r="O163" s="2">
        <f t="shared" si="136"/>
        <v>10</v>
      </c>
      <c r="P163" s="2" t="str">
        <f t="shared" si="137"/>
        <v>WOUTERS</v>
      </c>
      <c r="Q163" s="2" t="str">
        <f t="shared" si="138"/>
        <v>FRANS</v>
      </c>
      <c r="R163" s="2">
        <f t="shared" si="148"/>
        <v>973</v>
      </c>
      <c r="S163" s="2">
        <f t="shared" si="153"/>
        <v>869</v>
      </c>
      <c r="T163" s="2">
        <f t="shared" si="139"/>
        <v>146</v>
      </c>
      <c r="U163" s="2">
        <f t="shared" si="140"/>
        <v>135</v>
      </c>
      <c r="V163" s="2">
        <f t="shared" si="141"/>
        <v>127</v>
      </c>
      <c r="W163" s="2">
        <f t="shared" si="142"/>
        <v>124</v>
      </c>
      <c r="X163" s="2">
        <f t="shared" si="143"/>
        <v>120</v>
      </c>
      <c r="Y163" s="2">
        <f t="shared" si="144"/>
        <v>109</v>
      </c>
      <c r="Z163" s="2">
        <f t="shared" si="145"/>
        <v>108</v>
      </c>
      <c r="AA163" s="2">
        <f t="shared" si="146"/>
        <v>104</v>
      </c>
      <c r="AB163" s="2">
        <f t="shared" si="147"/>
        <v>89</v>
      </c>
    </row>
    <row r="164" spans="1:28" x14ac:dyDescent="0.25">
      <c r="A164" s="2">
        <v>1</v>
      </c>
      <c r="B164" s="2" t="s">
        <v>187</v>
      </c>
      <c r="C164" s="2" t="s">
        <v>188</v>
      </c>
      <c r="D164" s="2">
        <v>97</v>
      </c>
      <c r="E164" s="2">
        <v>101</v>
      </c>
      <c r="F164" s="2">
        <v>93</v>
      </c>
      <c r="G164" s="7">
        <v>109</v>
      </c>
      <c r="H164" s="2">
        <v>90</v>
      </c>
      <c r="I164" s="2">
        <v>104</v>
      </c>
      <c r="J164" s="2">
        <v>105</v>
      </c>
      <c r="K164" s="2">
        <v>90</v>
      </c>
      <c r="L164" s="7">
        <v>119</v>
      </c>
      <c r="M164" s="2">
        <v>97</v>
      </c>
      <c r="N164" s="2"/>
      <c r="O164" s="2">
        <f t="shared" si="136"/>
        <v>10</v>
      </c>
      <c r="P164" s="2" t="str">
        <f t="shared" si="137"/>
        <v>WOUTERS</v>
      </c>
      <c r="Q164" s="2" t="str">
        <f t="shared" si="138"/>
        <v>GUY</v>
      </c>
      <c r="R164" s="2">
        <f t="shared" si="148"/>
        <v>825</v>
      </c>
      <c r="S164" s="2">
        <f t="shared" si="153"/>
        <v>732</v>
      </c>
      <c r="T164" s="2">
        <f t="shared" si="139"/>
        <v>119</v>
      </c>
      <c r="U164" s="2">
        <f t="shared" si="140"/>
        <v>109</v>
      </c>
      <c r="V164" s="2">
        <f t="shared" si="141"/>
        <v>105</v>
      </c>
      <c r="W164" s="2">
        <f t="shared" si="142"/>
        <v>104</v>
      </c>
      <c r="X164" s="2">
        <f t="shared" si="143"/>
        <v>101</v>
      </c>
      <c r="Y164" s="2">
        <f t="shared" si="144"/>
        <v>97</v>
      </c>
      <c r="Z164" s="2">
        <f t="shared" si="145"/>
        <v>97</v>
      </c>
      <c r="AA164" s="2">
        <f t="shared" si="146"/>
        <v>93</v>
      </c>
      <c r="AB164" s="2">
        <f t="shared" si="147"/>
        <v>90</v>
      </c>
    </row>
    <row r="165" spans="1:28" x14ac:dyDescent="0.25">
      <c r="A165" s="2">
        <v>1</v>
      </c>
      <c r="B165" s="2" t="s">
        <v>187</v>
      </c>
      <c r="C165" s="2" t="s">
        <v>189</v>
      </c>
      <c r="D165" s="2">
        <v>95</v>
      </c>
      <c r="E165" s="2">
        <v>117</v>
      </c>
      <c r="F165" s="7">
        <v>103</v>
      </c>
      <c r="G165" s="2">
        <v>101</v>
      </c>
      <c r="H165" s="7">
        <v>114</v>
      </c>
      <c r="I165" s="2">
        <v>93</v>
      </c>
      <c r="J165" s="2">
        <v>112</v>
      </c>
      <c r="K165" s="2">
        <v>81</v>
      </c>
      <c r="L165" s="2">
        <v>102</v>
      </c>
      <c r="M165" s="2">
        <v>97</v>
      </c>
      <c r="N165" s="2"/>
      <c r="O165" s="2">
        <f t="shared" si="136"/>
        <v>10</v>
      </c>
      <c r="P165" s="2" t="str">
        <f t="shared" si="137"/>
        <v>WOUTERS</v>
      </c>
      <c r="Q165" s="2" t="str">
        <f t="shared" si="138"/>
        <v>MIL</v>
      </c>
      <c r="R165" s="2">
        <f t="shared" si="148"/>
        <v>841</v>
      </c>
      <c r="S165" s="2">
        <f>SUM(T165:Z165)</f>
        <v>746</v>
      </c>
      <c r="T165" s="2">
        <f t="shared" si="139"/>
        <v>117</v>
      </c>
      <c r="U165" s="2">
        <f t="shared" si="140"/>
        <v>114</v>
      </c>
      <c r="V165" s="2">
        <f t="shared" si="141"/>
        <v>112</v>
      </c>
      <c r="W165" s="2">
        <f t="shared" si="142"/>
        <v>103</v>
      </c>
      <c r="X165" s="2">
        <f t="shared" si="143"/>
        <v>102</v>
      </c>
      <c r="Y165" s="2">
        <f t="shared" si="144"/>
        <v>101</v>
      </c>
      <c r="Z165" s="2">
        <f t="shared" si="145"/>
        <v>97</v>
      </c>
      <c r="AA165" s="2">
        <f t="shared" si="146"/>
        <v>95</v>
      </c>
      <c r="AB165" s="2">
        <f t="shared" si="147"/>
        <v>81</v>
      </c>
    </row>
    <row r="166" spans="1:28" x14ac:dyDescent="0.25">
      <c r="H166" s="5" t="s">
        <v>199</v>
      </c>
    </row>
    <row r="167" spans="1:28" x14ac:dyDescent="0.25">
      <c r="D167" s="5">
        <f t="shared" ref="D167:M167" si="159">SUM(D2:D166)</f>
        <v>9151</v>
      </c>
      <c r="E167" s="5">
        <f t="shared" si="159"/>
        <v>9461</v>
      </c>
      <c r="F167" s="5">
        <f t="shared" si="159"/>
        <v>8704</v>
      </c>
      <c r="G167" s="5">
        <f t="shared" si="159"/>
        <v>9024</v>
      </c>
      <c r="H167" s="5">
        <f t="shared" si="159"/>
        <v>8872</v>
      </c>
      <c r="I167" s="5">
        <f t="shared" si="159"/>
        <v>8687</v>
      </c>
      <c r="J167" s="5">
        <f t="shared" si="159"/>
        <v>8840</v>
      </c>
      <c r="K167" s="5">
        <f t="shared" si="159"/>
        <v>8404</v>
      </c>
      <c r="L167" s="5">
        <f t="shared" si="159"/>
        <v>7904</v>
      </c>
      <c r="M167" s="5">
        <f t="shared" si="159"/>
        <v>9152</v>
      </c>
    </row>
    <row r="168" spans="1:28" x14ac:dyDescent="0.25">
      <c r="F168" s="5">
        <v>0</v>
      </c>
    </row>
    <row r="169" spans="1:28" x14ac:dyDescent="0.25">
      <c r="D169" s="5">
        <f>21*416</f>
        <v>8736</v>
      </c>
      <c r="E169" s="5">
        <f>22*416</f>
        <v>9152</v>
      </c>
      <c r="F169" s="5">
        <f>17*416</f>
        <v>7072</v>
      </c>
      <c r="G169" s="5">
        <f>416*21</f>
        <v>8736</v>
      </c>
      <c r="H169" s="5">
        <f>416*19</f>
        <v>7904</v>
      </c>
      <c r="I169" s="5">
        <f>416*20</f>
        <v>8320</v>
      </c>
      <c r="J169" s="5">
        <f>416*21</f>
        <v>8736</v>
      </c>
      <c r="K169" s="5">
        <f>416*19</f>
        <v>7904</v>
      </c>
      <c r="L169" s="5">
        <f>416*19</f>
        <v>7904</v>
      </c>
      <c r="M169" s="5">
        <f>416*22</f>
        <v>9152</v>
      </c>
    </row>
    <row r="170" spans="1:28" x14ac:dyDescent="0.25">
      <c r="F170" s="5">
        <f>F167-F168</f>
        <v>8704</v>
      </c>
    </row>
    <row r="171" spans="1:28" x14ac:dyDescent="0.25">
      <c r="D171" s="5">
        <f>D167-D169</f>
        <v>415</v>
      </c>
      <c r="E171" s="5">
        <f>E169-E167</f>
        <v>-309</v>
      </c>
      <c r="F171" s="5">
        <f>F169-F167</f>
        <v>-1632</v>
      </c>
      <c r="J171" s="5">
        <f>J169-J167</f>
        <v>-104</v>
      </c>
      <c r="K171" s="5">
        <f>K167-K169</f>
        <v>500</v>
      </c>
    </row>
    <row r="172" spans="1:28" x14ac:dyDescent="0.25">
      <c r="M172" s="5">
        <f>M169-M167</f>
        <v>0</v>
      </c>
    </row>
    <row r="173" spans="1:28" x14ac:dyDescent="0.25">
      <c r="M173" s="5">
        <f>SUBTOTAL(9,M2:M172)</f>
        <v>27456</v>
      </c>
    </row>
    <row r="175" spans="1:28" x14ac:dyDescent="0.25">
      <c r="M175" s="5">
        <f>416*21</f>
        <v>8736</v>
      </c>
    </row>
    <row r="176" spans="1:28" x14ac:dyDescent="0.25">
      <c r="G176" s="5">
        <v>95</v>
      </c>
    </row>
  </sheetData>
  <autoFilter ref="A1:AB171">
    <filterColumn colId="14">
      <filters blank="1">
        <filter val="1"/>
        <filter val="10"/>
        <filter val="2"/>
        <filter val="3"/>
        <filter val="6"/>
        <filter val="8"/>
        <filter val="9"/>
      </filters>
    </filterColumn>
  </autoFilter>
  <sortState ref="A2:AB149">
    <sortCondition ref="B2:B149"/>
    <sortCondition ref="Q2:Q14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E9" sqref="E9"/>
    </sheetView>
  </sheetViews>
  <sheetFormatPr defaultRowHeight="15" x14ac:dyDescent="0.25"/>
  <cols>
    <col min="1" max="1" width="22.42578125" style="6" bestFit="1" customWidth="1"/>
    <col min="2" max="2" width="20" style="6" bestFit="1" customWidth="1"/>
    <col min="3" max="8" width="13" style="6" bestFit="1" customWidth="1"/>
    <col min="9" max="12" width="12.7109375" style="6" bestFit="1" customWidth="1"/>
    <col min="13" max="16384" width="9.140625" style="6"/>
  </cols>
  <sheetData>
    <row r="1" spans="1:12" ht="15.75" x14ac:dyDescent="0.25">
      <c r="A1" s="2" t="s">
        <v>1</v>
      </c>
      <c r="B1" s="2" t="s">
        <v>2</v>
      </c>
      <c r="C1" s="1">
        <v>43378</v>
      </c>
      <c r="D1" s="1">
        <v>43757</v>
      </c>
      <c r="E1" s="1">
        <v>43406</v>
      </c>
      <c r="F1" s="1">
        <v>43427</v>
      </c>
      <c r="G1" s="1">
        <v>43448</v>
      </c>
      <c r="H1" s="3">
        <v>43469</v>
      </c>
      <c r="I1" s="1">
        <v>43490</v>
      </c>
      <c r="J1" s="1">
        <v>43504</v>
      </c>
      <c r="K1" s="1">
        <v>43525</v>
      </c>
      <c r="L1" s="1">
        <v>43546</v>
      </c>
    </row>
    <row r="2" spans="1:12" ht="15.75" x14ac:dyDescent="0.25">
      <c r="A2" s="2" t="s">
        <v>18</v>
      </c>
      <c r="B2" s="2" t="s">
        <v>19</v>
      </c>
      <c r="C2" s="2">
        <v>93</v>
      </c>
      <c r="D2" s="2">
        <v>91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3" spans="1:12" ht="15.75" x14ac:dyDescent="0.25">
      <c r="A3" s="2" t="s">
        <v>20</v>
      </c>
      <c r="B3" s="2" t="s">
        <v>21</v>
      </c>
      <c r="C3" s="2">
        <v>84</v>
      </c>
      <c r="D3" s="2">
        <v>85</v>
      </c>
      <c r="E3" s="2">
        <v>88</v>
      </c>
      <c r="F3" s="2">
        <v>89</v>
      </c>
      <c r="G3" s="2">
        <v>107</v>
      </c>
      <c r="H3" s="2">
        <v>86</v>
      </c>
      <c r="I3" s="2">
        <v>125</v>
      </c>
      <c r="J3" s="2">
        <v>0</v>
      </c>
      <c r="K3" s="2">
        <v>105</v>
      </c>
      <c r="L3" s="2">
        <v>104</v>
      </c>
    </row>
    <row r="4" spans="1:12" ht="15.75" x14ac:dyDescent="0.25">
      <c r="A4" s="2" t="s">
        <v>22</v>
      </c>
      <c r="B4" s="2" t="s">
        <v>23</v>
      </c>
      <c r="C4" s="2">
        <v>104</v>
      </c>
      <c r="D4" s="2">
        <v>91</v>
      </c>
      <c r="E4" s="2">
        <v>110</v>
      </c>
      <c r="F4" s="2">
        <v>112</v>
      </c>
      <c r="G4" s="2">
        <v>106</v>
      </c>
      <c r="H4" s="2">
        <v>92</v>
      </c>
      <c r="I4" s="2">
        <v>91</v>
      </c>
      <c r="J4" s="2">
        <v>105</v>
      </c>
      <c r="K4" s="2">
        <v>100</v>
      </c>
      <c r="L4" s="2">
        <v>90</v>
      </c>
    </row>
    <row r="5" spans="1:12" ht="15.75" x14ac:dyDescent="0.25">
      <c r="A5" s="2" t="s">
        <v>24</v>
      </c>
      <c r="B5" s="4" t="s">
        <v>25</v>
      </c>
      <c r="C5" s="2">
        <v>94</v>
      </c>
      <c r="D5" s="2">
        <v>97</v>
      </c>
      <c r="E5" s="2">
        <v>124</v>
      </c>
      <c r="F5" s="2">
        <v>91</v>
      </c>
      <c r="G5" s="2">
        <v>97</v>
      </c>
      <c r="H5" s="2">
        <v>108</v>
      </c>
      <c r="I5" s="2">
        <v>100</v>
      </c>
      <c r="J5" s="2">
        <v>103</v>
      </c>
      <c r="K5" s="2">
        <v>107</v>
      </c>
      <c r="L5" s="2">
        <v>103</v>
      </c>
    </row>
    <row r="6" spans="1:12" ht="15.75" x14ac:dyDescent="0.25">
      <c r="A6" s="2" t="s">
        <v>28</v>
      </c>
      <c r="B6" s="2" t="s">
        <v>29</v>
      </c>
      <c r="C6" s="2">
        <v>127</v>
      </c>
      <c r="D6" s="2">
        <v>99</v>
      </c>
      <c r="E6" s="2">
        <v>121</v>
      </c>
      <c r="F6" s="2">
        <v>109</v>
      </c>
      <c r="G6" s="2">
        <v>94</v>
      </c>
      <c r="H6" s="2">
        <v>94</v>
      </c>
      <c r="I6" s="2">
        <v>107</v>
      </c>
      <c r="J6" s="2">
        <v>108</v>
      </c>
      <c r="K6" s="2">
        <v>92</v>
      </c>
      <c r="L6" s="2">
        <v>95</v>
      </c>
    </row>
    <row r="7" spans="1:12" ht="15.75" x14ac:dyDescent="0.25">
      <c r="A7" s="2" t="s">
        <v>32</v>
      </c>
      <c r="B7" s="2" t="s">
        <v>33</v>
      </c>
      <c r="C7" s="2">
        <v>123</v>
      </c>
      <c r="D7" s="2">
        <v>94</v>
      </c>
      <c r="E7" s="2">
        <v>111</v>
      </c>
      <c r="F7" s="2">
        <v>102</v>
      </c>
      <c r="G7" s="2">
        <v>102</v>
      </c>
      <c r="H7" s="2">
        <v>130</v>
      </c>
      <c r="I7" s="2">
        <v>92</v>
      </c>
      <c r="J7" s="2">
        <v>84</v>
      </c>
      <c r="K7" s="2">
        <v>100</v>
      </c>
      <c r="L7" s="2">
        <v>97</v>
      </c>
    </row>
    <row r="8" spans="1:12" ht="15.75" x14ac:dyDescent="0.25">
      <c r="A8" s="2" t="s">
        <v>34</v>
      </c>
      <c r="B8" s="2" t="s">
        <v>35</v>
      </c>
      <c r="C8" s="2">
        <v>104</v>
      </c>
      <c r="D8" s="2">
        <v>107</v>
      </c>
      <c r="E8" s="2">
        <v>118</v>
      </c>
      <c r="F8" s="2">
        <v>96</v>
      </c>
      <c r="G8" s="2">
        <v>110</v>
      </c>
      <c r="H8" s="2">
        <v>83</v>
      </c>
      <c r="I8" s="2">
        <v>102</v>
      </c>
      <c r="J8" s="2">
        <v>84</v>
      </c>
      <c r="K8" s="2">
        <v>108</v>
      </c>
      <c r="L8" s="2">
        <v>94</v>
      </c>
    </row>
    <row r="9" spans="1:12" ht="15.75" x14ac:dyDescent="0.25">
      <c r="A9" s="2" t="s">
        <v>36</v>
      </c>
      <c r="B9" s="2" t="s">
        <v>37</v>
      </c>
      <c r="C9" s="2">
        <v>105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97</v>
      </c>
    </row>
    <row r="10" spans="1:12" ht="15.75" x14ac:dyDescent="0.25">
      <c r="A10" s="2" t="s">
        <v>222</v>
      </c>
      <c r="B10" s="2" t="s">
        <v>81</v>
      </c>
      <c r="C10" s="2">
        <v>106</v>
      </c>
      <c r="D10" s="2">
        <v>104</v>
      </c>
      <c r="E10" s="2">
        <v>0</v>
      </c>
      <c r="F10" s="2">
        <v>115</v>
      </c>
      <c r="G10" s="2">
        <v>105</v>
      </c>
      <c r="H10" s="2">
        <v>80</v>
      </c>
      <c r="I10" s="2">
        <v>102</v>
      </c>
      <c r="J10" s="2">
        <v>116</v>
      </c>
      <c r="K10" s="2">
        <v>104</v>
      </c>
      <c r="L10" s="2">
        <v>102</v>
      </c>
    </row>
    <row r="11" spans="1:12" ht="15.75" x14ac:dyDescent="0.25">
      <c r="A11" s="2" t="s">
        <v>39</v>
      </c>
      <c r="B11" s="2" t="s">
        <v>40</v>
      </c>
      <c r="C11" s="2">
        <v>83</v>
      </c>
      <c r="D11" s="2">
        <v>107</v>
      </c>
      <c r="E11" s="2">
        <v>0</v>
      </c>
      <c r="F11" s="2">
        <v>79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5.75" x14ac:dyDescent="0.25">
      <c r="A12" s="2" t="s">
        <v>39</v>
      </c>
      <c r="B12" s="2" t="s">
        <v>41</v>
      </c>
      <c r="C12" s="2">
        <v>90</v>
      </c>
      <c r="D12" s="2">
        <v>105</v>
      </c>
      <c r="E12" s="2">
        <v>0</v>
      </c>
      <c r="F12" s="2">
        <v>92</v>
      </c>
      <c r="G12" s="2">
        <v>95</v>
      </c>
      <c r="H12" s="2">
        <v>101</v>
      </c>
      <c r="I12" s="2">
        <v>108</v>
      </c>
      <c r="J12" s="2">
        <v>105</v>
      </c>
      <c r="K12" s="2">
        <v>77</v>
      </c>
      <c r="L12" s="2">
        <v>86</v>
      </c>
    </row>
    <row r="13" spans="1:12" ht="15.75" x14ac:dyDescent="0.25">
      <c r="A13" s="2" t="s">
        <v>44</v>
      </c>
      <c r="B13" s="2" t="s">
        <v>45</v>
      </c>
      <c r="C13" s="2">
        <v>0</v>
      </c>
      <c r="D13" s="2">
        <v>102</v>
      </c>
      <c r="E13" s="2">
        <v>100</v>
      </c>
      <c r="F13" s="2">
        <v>105</v>
      </c>
      <c r="G13" s="2">
        <v>97</v>
      </c>
      <c r="H13" s="2">
        <v>108</v>
      </c>
      <c r="I13" s="2">
        <v>97</v>
      </c>
      <c r="J13" s="2">
        <v>110</v>
      </c>
      <c r="K13" s="2">
        <v>114</v>
      </c>
      <c r="L13" s="2">
        <v>110</v>
      </c>
    </row>
    <row r="14" spans="1:12" ht="15.75" x14ac:dyDescent="0.25">
      <c r="A14" s="2" t="s">
        <v>46</v>
      </c>
      <c r="B14" s="2" t="s">
        <v>47</v>
      </c>
      <c r="C14" s="2">
        <v>115</v>
      </c>
      <c r="D14" s="2">
        <v>126</v>
      </c>
      <c r="E14" s="2">
        <v>118</v>
      </c>
      <c r="F14" s="2">
        <v>0</v>
      </c>
      <c r="G14" s="2">
        <v>110</v>
      </c>
      <c r="H14" s="2">
        <v>0</v>
      </c>
      <c r="I14" s="2">
        <v>90</v>
      </c>
      <c r="J14" s="2">
        <v>99</v>
      </c>
      <c r="K14" s="2">
        <v>0</v>
      </c>
      <c r="L14" s="2">
        <v>0</v>
      </c>
    </row>
    <row r="15" spans="1:12" ht="15.75" x14ac:dyDescent="0.25">
      <c r="A15" s="2" t="s">
        <v>48</v>
      </c>
      <c r="B15" s="2" t="s">
        <v>47</v>
      </c>
      <c r="C15" s="2">
        <v>94</v>
      </c>
      <c r="D15" s="2">
        <v>92</v>
      </c>
      <c r="E15" s="2">
        <v>109</v>
      </c>
      <c r="F15" s="2">
        <v>89</v>
      </c>
      <c r="G15" s="2">
        <v>110</v>
      </c>
      <c r="H15" s="2">
        <v>120</v>
      </c>
      <c r="I15" s="2">
        <v>109</v>
      </c>
      <c r="J15" s="2">
        <v>115</v>
      </c>
      <c r="K15" s="2">
        <v>128</v>
      </c>
      <c r="L15" s="2">
        <v>75</v>
      </c>
    </row>
    <row r="16" spans="1:12" ht="15.75" x14ac:dyDescent="0.25">
      <c r="A16" s="2" t="s">
        <v>48</v>
      </c>
      <c r="B16" s="2" t="s">
        <v>49</v>
      </c>
      <c r="C16" s="2">
        <v>114</v>
      </c>
      <c r="D16" s="2">
        <v>106</v>
      </c>
      <c r="E16" s="2">
        <v>112</v>
      </c>
      <c r="F16" s="2">
        <v>85</v>
      </c>
      <c r="G16" s="2">
        <v>97</v>
      </c>
      <c r="H16" s="2">
        <v>125</v>
      </c>
      <c r="I16" s="2">
        <v>95</v>
      </c>
      <c r="J16" s="2">
        <v>98</v>
      </c>
      <c r="K16" s="2">
        <v>0</v>
      </c>
      <c r="L16" s="2">
        <v>112</v>
      </c>
    </row>
    <row r="17" spans="1:12" ht="15.75" x14ac:dyDescent="0.25">
      <c r="A17" s="2" t="s">
        <v>48</v>
      </c>
      <c r="B17" s="2" t="s">
        <v>52</v>
      </c>
      <c r="C17" s="2">
        <v>130</v>
      </c>
      <c r="D17" s="2">
        <v>111</v>
      </c>
      <c r="E17" s="2">
        <v>103</v>
      </c>
      <c r="F17" s="2">
        <v>106</v>
      </c>
      <c r="G17" s="2">
        <v>93</v>
      </c>
      <c r="H17" s="2">
        <v>108</v>
      </c>
      <c r="I17" s="2">
        <v>118</v>
      </c>
      <c r="J17" s="2">
        <v>115</v>
      </c>
      <c r="K17" s="2">
        <v>91</v>
      </c>
      <c r="L17" s="2">
        <v>110</v>
      </c>
    </row>
    <row r="18" spans="1:12" ht="15.75" x14ac:dyDescent="0.25">
      <c r="A18" s="2" t="s">
        <v>210</v>
      </c>
      <c r="B18" s="2" t="s">
        <v>211</v>
      </c>
      <c r="C18" s="2">
        <v>109</v>
      </c>
      <c r="D18" s="2">
        <v>101</v>
      </c>
      <c r="E18" s="2">
        <v>94</v>
      </c>
      <c r="F18" s="2">
        <v>105</v>
      </c>
      <c r="G18" s="2">
        <v>102</v>
      </c>
      <c r="H18" s="2">
        <v>80</v>
      </c>
      <c r="I18" s="2">
        <v>102</v>
      </c>
      <c r="J18" s="2">
        <v>85</v>
      </c>
      <c r="K18" s="2">
        <v>82</v>
      </c>
      <c r="L18" s="2">
        <v>106</v>
      </c>
    </row>
    <row r="19" spans="1:12" ht="15.75" x14ac:dyDescent="0.25">
      <c r="A19" s="2" t="s">
        <v>56</v>
      </c>
      <c r="B19" s="2" t="s">
        <v>57</v>
      </c>
      <c r="C19" s="2">
        <v>99</v>
      </c>
      <c r="D19" s="2">
        <v>91</v>
      </c>
      <c r="E19" s="2">
        <v>94</v>
      </c>
      <c r="F19" s="2">
        <v>100</v>
      </c>
      <c r="G19" s="2">
        <v>114</v>
      </c>
      <c r="H19" s="2">
        <v>87</v>
      </c>
      <c r="I19" s="2">
        <v>106</v>
      </c>
      <c r="J19" s="2">
        <v>107</v>
      </c>
      <c r="K19" s="2">
        <v>0</v>
      </c>
      <c r="L19" s="2">
        <v>104</v>
      </c>
    </row>
    <row r="20" spans="1:12" ht="15.75" x14ac:dyDescent="0.25">
      <c r="A20" s="2" t="s">
        <v>219</v>
      </c>
      <c r="B20" s="2" t="s">
        <v>19</v>
      </c>
      <c r="C20" s="2">
        <v>123</v>
      </c>
      <c r="D20" s="2">
        <v>103</v>
      </c>
      <c r="E20" s="2">
        <v>0</v>
      </c>
      <c r="F20" s="2">
        <v>127</v>
      </c>
      <c r="G20" s="2">
        <v>111</v>
      </c>
      <c r="H20" s="2">
        <v>108</v>
      </c>
      <c r="I20" s="2">
        <v>101</v>
      </c>
      <c r="J20" s="2">
        <v>113</v>
      </c>
      <c r="K20" s="2">
        <v>93</v>
      </c>
      <c r="L20" s="2">
        <v>94</v>
      </c>
    </row>
    <row r="21" spans="1:12" ht="15.75" x14ac:dyDescent="0.25">
      <c r="A21" s="2" t="s">
        <v>58</v>
      </c>
      <c r="B21" s="2" t="s">
        <v>59</v>
      </c>
      <c r="C21" s="2">
        <v>90</v>
      </c>
      <c r="D21" s="2">
        <v>0</v>
      </c>
      <c r="E21" s="2">
        <v>106</v>
      </c>
      <c r="F21" s="2">
        <v>106</v>
      </c>
      <c r="G21" s="2">
        <v>110</v>
      </c>
      <c r="H21" s="2">
        <v>135</v>
      </c>
      <c r="I21" s="2">
        <v>102</v>
      </c>
      <c r="J21" s="2">
        <v>103</v>
      </c>
      <c r="K21" s="2">
        <v>0</v>
      </c>
      <c r="L21" s="2">
        <v>101</v>
      </c>
    </row>
    <row r="22" spans="1:12" ht="15.75" x14ac:dyDescent="0.25">
      <c r="A22" s="2" t="s">
        <v>60</v>
      </c>
      <c r="B22" s="2" t="s">
        <v>61</v>
      </c>
      <c r="C22" s="2">
        <v>98</v>
      </c>
      <c r="D22" s="2">
        <v>95</v>
      </c>
      <c r="E22" s="2">
        <v>101</v>
      </c>
      <c r="F22" s="2">
        <v>114</v>
      </c>
      <c r="G22" s="2">
        <v>92</v>
      </c>
      <c r="H22" s="2">
        <v>91</v>
      </c>
      <c r="I22" s="2">
        <v>107</v>
      </c>
      <c r="J22" s="2">
        <v>101</v>
      </c>
      <c r="K22" s="2">
        <v>118</v>
      </c>
      <c r="L22" s="2">
        <v>114</v>
      </c>
    </row>
    <row r="23" spans="1:12" ht="15.75" x14ac:dyDescent="0.25">
      <c r="A23" s="2" t="s">
        <v>226</v>
      </c>
      <c r="B23" s="2" t="s">
        <v>86</v>
      </c>
      <c r="C23" s="2">
        <v>95</v>
      </c>
      <c r="D23" s="2">
        <v>122</v>
      </c>
      <c r="E23" s="2">
        <v>99</v>
      </c>
      <c r="F23" s="2">
        <v>89</v>
      </c>
      <c r="G23" s="2">
        <v>102</v>
      </c>
      <c r="H23" s="2">
        <v>86</v>
      </c>
      <c r="I23" s="2">
        <v>103</v>
      </c>
      <c r="J23" s="2">
        <v>93</v>
      </c>
      <c r="K23" s="2">
        <v>100</v>
      </c>
      <c r="L23" s="2">
        <v>103</v>
      </c>
    </row>
    <row r="24" spans="1:12" ht="15.75" x14ac:dyDescent="0.25">
      <c r="A24" s="2" t="s">
        <v>62</v>
      </c>
      <c r="B24" s="2" t="s">
        <v>63</v>
      </c>
      <c r="C24" s="2">
        <v>95</v>
      </c>
      <c r="D24" s="2">
        <v>116</v>
      </c>
      <c r="E24" s="2">
        <v>98</v>
      </c>
      <c r="F24" s="2">
        <v>112</v>
      </c>
      <c r="G24" s="2">
        <v>103</v>
      </c>
      <c r="H24" s="2">
        <v>92</v>
      </c>
      <c r="I24" s="2">
        <v>109</v>
      </c>
      <c r="J24" s="2">
        <v>0</v>
      </c>
      <c r="K24" s="2">
        <v>104</v>
      </c>
      <c r="L24" s="2">
        <v>113</v>
      </c>
    </row>
    <row r="25" spans="1:12" ht="15.75" x14ac:dyDescent="0.25">
      <c r="A25" s="2" t="s">
        <v>64</v>
      </c>
      <c r="B25" s="2" t="s">
        <v>65</v>
      </c>
      <c r="C25" s="2">
        <v>112</v>
      </c>
      <c r="D25" s="2">
        <v>106</v>
      </c>
      <c r="E25" s="2">
        <v>105</v>
      </c>
      <c r="F25" s="2">
        <v>102</v>
      </c>
      <c r="G25" s="2">
        <v>104</v>
      </c>
      <c r="H25" s="2">
        <v>117</v>
      </c>
      <c r="I25" s="2">
        <v>103</v>
      </c>
      <c r="J25" s="2">
        <v>87</v>
      </c>
      <c r="K25" s="2">
        <v>113</v>
      </c>
      <c r="L25" s="2">
        <v>0</v>
      </c>
    </row>
    <row r="26" spans="1:12" ht="15.75" x14ac:dyDescent="0.25">
      <c r="A26" s="2" t="s">
        <v>66</v>
      </c>
      <c r="B26" s="2" t="s">
        <v>67</v>
      </c>
      <c r="C26" s="2">
        <v>128</v>
      </c>
      <c r="D26" s="2">
        <v>107</v>
      </c>
      <c r="E26" s="2">
        <v>100</v>
      </c>
      <c r="F26" s="2">
        <v>111</v>
      </c>
      <c r="G26" s="2">
        <v>114</v>
      </c>
      <c r="H26" s="2">
        <v>105</v>
      </c>
      <c r="I26" s="2">
        <v>108</v>
      </c>
      <c r="J26" s="2">
        <v>104</v>
      </c>
      <c r="K26" s="2">
        <v>0</v>
      </c>
      <c r="L26" s="2">
        <v>111</v>
      </c>
    </row>
    <row r="27" spans="1:12" ht="15.75" x14ac:dyDescent="0.25">
      <c r="A27" s="2" t="s">
        <v>68</v>
      </c>
      <c r="B27" s="2" t="s">
        <v>27</v>
      </c>
      <c r="C27" s="2">
        <v>96</v>
      </c>
      <c r="D27" s="2">
        <v>112</v>
      </c>
      <c r="E27" s="2">
        <v>108</v>
      </c>
      <c r="F27" s="2">
        <v>104</v>
      </c>
      <c r="G27" s="2">
        <v>119</v>
      </c>
      <c r="H27" s="2">
        <v>110</v>
      </c>
      <c r="I27" s="2">
        <v>91</v>
      </c>
      <c r="J27" s="2">
        <v>117</v>
      </c>
      <c r="K27" s="2">
        <v>102</v>
      </c>
      <c r="L27" s="2">
        <v>103</v>
      </c>
    </row>
    <row r="28" spans="1:12" ht="15.75" x14ac:dyDescent="0.25">
      <c r="A28" s="2" t="s">
        <v>191</v>
      </c>
      <c r="B28" s="2" t="s">
        <v>33</v>
      </c>
      <c r="C28" s="2">
        <v>0</v>
      </c>
      <c r="D28" s="2">
        <v>97</v>
      </c>
      <c r="E28" s="2">
        <v>122</v>
      </c>
      <c r="F28" s="2">
        <v>126</v>
      </c>
      <c r="G28" s="2">
        <v>94</v>
      </c>
      <c r="H28" s="2">
        <v>95</v>
      </c>
      <c r="I28" s="2">
        <v>90</v>
      </c>
      <c r="J28" s="2">
        <v>104</v>
      </c>
      <c r="K28" s="2">
        <v>112</v>
      </c>
      <c r="L28" s="2">
        <v>115</v>
      </c>
    </row>
    <row r="29" spans="1:12" ht="15.75" x14ac:dyDescent="0.25">
      <c r="A29" s="2" t="s">
        <v>233</v>
      </c>
      <c r="B29" s="2" t="s">
        <v>144</v>
      </c>
      <c r="C29" s="2">
        <v>122</v>
      </c>
      <c r="D29" s="2">
        <v>104</v>
      </c>
      <c r="E29" s="2">
        <v>111</v>
      </c>
      <c r="F29" s="2">
        <v>104</v>
      </c>
      <c r="G29" s="2">
        <v>94</v>
      </c>
      <c r="H29" s="2">
        <v>0</v>
      </c>
      <c r="I29" s="2">
        <v>99</v>
      </c>
      <c r="J29" s="2">
        <v>92</v>
      </c>
      <c r="K29" s="2">
        <v>105</v>
      </c>
      <c r="L29" s="2">
        <v>113</v>
      </c>
    </row>
    <row r="30" spans="1:12" ht="15.75" x14ac:dyDescent="0.25">
      <c r="A30" s="2" t="s">
        <v>76</v>
      </c>
      <c r="B30" s="2" t="s">
        <v>77</v>
      </c>
      <c r="C30" s="2">
        <v>109</v>
      </c>
      <c r="D30" s="2">
        <v>92</v>
      </c>
      <c r="E30" s="2">
        <v>100</v>
      </c>
      <c r="F30" s="2">
        <v>99</v>
      </c>
      <c r="G30" s="2">
        <v>93</v>
      </c>
      <c r="H30" s="2">
        <v>119</v>
      </c>
      <c r="I30" s="2">
        <v>83</v>
      </c>
      <c r="J30" s="2">
        <v>99</v>
      </c>
      <c r="K30" s="2">
        <v>114</v>
      </c>
      <c r="L30" s="2">
        <v>109</v>
      </c>
    </row>
    <row r="31" spans="1:12" ht="15.75" x14ac:dyDescent="0.25">
      <c r="A31" s="2" t="s">
        <v>212</v>
      </c>
      <c r="B31" s="2" t="s">
        <v>86</v>
      </c>
      <c r="C31" s="2">
        <v>113</v>
      </c>
      <c r="D31" s="2">
        <v>98</v>
      </c>
      <c r="E31" s="2">
        <v>106</v>
      </c>
      <c r="F31" s="2">
        <v>123</v>
      </c>
      <c r="G31" s="2">
        <v>92</v>
      </c>
      <c r="H31" s="2">
        <v>109</v>
      </c>
      <c r="I31" s="2">
        <v>105</v>
      </c>
      <c r="J31" s="2">
        <v>93</v>
      </c>
      <c r="K31" s="2">
        <v>0</v>
      </c>
      <c r="L31" s="2">
        <v>109</v>
      </c>
    </row>
    <row r="32" spans="1:12" ht="15.75" x14ac:dyDescent="0.25">
      <c r="A32" s="2" t="s">
        <v>78</v>
      </c>
      <c r="B32" s="2" t="s">
        <v>19</v>
      </c>
      <c r="C32" s="2">
        <v>109</v>
      </c>
      <c r="D32" s="2">
        <v>112</v>
      </c>
      <c r="E32" s="2">
        <v>104</v>
      </c>
      <c r="F32" s="2">
        <v>109</v>
      </c>
      <c r="G32" s="2">
        <v>119</v>
      </c>
      <c r="H32" s="2">
        <v>100</v>
      </c>
      <c r="I32" s="2">
        <v>104</v>
      </c>
      <c r="J32" s="2">
        <v>140</v>
      </c>
      <c r="K32" s="2">
        <v>96</v>
      </c>
      <c r="L32" s="2">
        <v>128</v>
      </c>
    </row>
    <row r="33" spans="1:12" ht="15.75" x14ac:dyDescent="0.25">
      <c r="A33" s="2" t="s">
        <v>79</v>
      </c>
      <c r="B33" s="2" t="s">
        <v>197</v>
      </c>
      <c r="C33" s="2">
        <v>107</v>
      </c>
      <c r="D33" s="2">
        <v>102</v>
      </c>
      <c r="E33" s="2">
        <v>102</v>
      </c>
      <c r="F33" s="2">
        <v>92</v>
      </c>
      <c r="G33" s="2">
        <v>90</v>
      </c>
      <c r="H33" s="2">
        <v>100</v>
      </c>
      <c r="I33" s="2">
        <v>118</v>
      </c>
      <c r="J33" s="2">
        <v>102</v>
      </c>
      <c r="K33" s="2">
        <v>108</v>
      </c>
      <c r="L33" s="2">
        <v>98</v>
      </c>
    </row>
    <row r="34" spans="1:12" ht="15.75" x14ac:dyDescent="0.25">
      <c r="A34" s="2" t="s">
        <v>80</v>
      </c>
      <c r="B34" s="2" t="s">
        <v>81</v>
      </c>
      <c r="C34" s="2">
        <v>99</v>
      </c>
      <c r="D34" s="2">
        <v>113</v>
      </c>
      <c r="E34" s="2">
        <v>118</v>
      </c>
      <c r="F34" s="2">
        <v>134</v>
      </c>
      <c r="G34" s="2">
        <v>107</v>
      </c>
      <c r="H34" s="2">
        <v>116</v>
      </c>
      <c r="I34" s="2">
        <v>118</v>
      </c>
      <c r="J34" s="2">
        <v>108</v>
      </c>
      <c r="K34" s="2">
        <v>114</v>
      </c>
      <c r="L34" s="2">
        <v>113</v>
      </c>
    </row>
    <row r="35" spans="1:12" ht="15.75" x14ac:dyDescent="0.25">
      <c r="A35" s="2" t="s">
        <v>80</v>
      </c>
      <c r="B35" s="2" t="s">
        <v>21</v>
      </c>
      <c r="C35" s="2">
        <v>103</v>
      </c>
      <c r="D35" s="2">
        <v>113</v>
      </c>
      <c r="E35" s="2">
        <v>0</v>
      </c>
      <c r="F35" s="2">
        <v>109</v>
      </c>
      <c r="G35" s="2">
        <v>96</v>
      </c>
      <c r="H35" s="2">
        <v>97</v>
      </c>
      <c r="I35" s="2">
        <v>99</v>
      </c>
      <c r="J35" s="2">
        <v>0</v>
      </c>
      <c r="K35" s="2">
        <v>96</v>
      </c>
      <c r="L35" s="2">
        <v>90</v>
      </c>
    </row>
    <row r="36" spans="1:12" ht="15.75" x14ac:dyDescent="0.25">
      <c r="A36" s="2" t="s">
        <v>80</v>
      </c>
      <c r="B36" s="2" t="s">
        <v>82</v>
      </c>
      <c r="C36" s="2">
        <v>116</v>
      </c>
      <c r="D36" s="2">
        <v>102</v>
      </c>
      <c r="E36" s="2">
        <v>108</v>
      </c>
      <c r="F36" s="2">
        <v>105</v>
      </c>
      <c r="G36" s="2">
        <v>127</v>
      </c>
      <c r="H36" s="2">
        <v>125</v>
      </c>
      <c r="I36" s="2">
        <v>106</v>
      </c>
      <c r="J36" s="2">
        <v>95</v>
      </c>
      <c r="K36" s="2">
        <v>102</v>
      </c>
      <c r="L36" s="2">
        <v>121</v>
      </c>
    </row>
    <row r="37" spans="1:12" ht="15.75" x14ac:dyDescent="0.25">
      <c r="A37" s="2" t="s">
        <v>83</v>
      </c>
      <c r="B37" s="2" t="s">
        <v>84</v>
      </c>
      <c r="C37" s="2">
        <v>108</v>
      </c>
      <c r="D37" s="2">
        <v>115</v>
      </c>
      <c r="E37" s="2">
        <v>97</v>
      </c>
      <c r="F37" s="2">
        <v>105</v>
      </c>
      <c r="G37" s="2">
        <v>88</v>
      </c>
      <c r="H37" s="2">
        <v>95</v>
      </c>
      <c r="I37" s="2">
        <v>0</v>
      </c>
      <c r="J37" s="2">
        <v>114</v>
      </c>
      <c r="K37" s="2">
        <v>120</v>
      </c>
      <c r="L37" s="2">
        <v>108</v>
      </c>
    </row>
    <row r="38" spans="1:12" ht="15.75" x14ac:dyDescent="0.25">
      <c r="A38" s="2" t="s">
        <v>85</v>
      </c>
      <c r="B38" s="2" t="s">
        <v>43</v>
      </c>
      <c r="C38" s="2">
        <v>96</v>
      </c>
      <c r="D38" s="2">
        <v>99</v>
      </c>
      <c r="E38" s="2">
        <v>97</v>
      </c>
      <c r="F38" s="2">
        <v>106</v>
      </c>
      <c r="G38" s="2">
        <v>0</v>
      </c>
      <c r="H38" s="2">
        <v>130</v>
      </c>
      <c r="I38" s="2">
        <v>102</v>
      </c>
      <c r="J38" s="2">
        <v>99</v>
      </c>
      <c r="K38" s="2">
        <v>101</v>
      </c>
      <c r="L38" s="2">
        <v>122</v>
      </c>
    </row>
    <row r="39" spans="1:12" ht="15.75" x14ac:dyDescent="0.25">
      <c r="A39" s="2" t="s">
        <v>87</v>
      </c>
      <c r="B39" s="2" t="s">
        <v>88</v>
      </c>
      <c r="C39" s="2">
        <v>118</v>
      </c>
      <c r="D39" s="2">
        <v>99</v>
      </c>
      <c r="E39" s="2">
        <v>88</v>
      </c>
      <c r="F39" s="2">
        <v>118</v>
      </c>
      <c r="G39" s="2">
        <v>95</v>
      </c>
      <c r="H39" s="2">
        <v>125</v>
      </c>
      <c r="I39" s="2">
        <v>107</v>
      </c>
      <c r="J39" s="2">
        <v>108</v>
      </c>
      <c r="K39" s="2">
        <v>116</v>
      </c>
      <c r="L39" s="2">
        <v>129</v>
      </c>
    </row>
    <row r="40" spans="1:12" ht="15.75" x14ac:dyDescent="0.25">
      <c r="A40" s="2" t="s">
        <v>89</v>
      </c>
      <c r="B40" s="2" t="s">
        <v>231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95</v>
      </c>
      <c r="I40" s="2">
        <v>0</v>
      </c>
      <c r="J40" s="2">
        <v>0</v>
      </c>
      <c r="K40" s="2">
        <v>0</v>
      </c>
      <c r="L40" s="2">
        <v>0</v>
      </c>
    </row>
    <row r="41" spans="1:12" ht="15.75" x14ac:dyDescent="0.25">
      <c r="A41" s="2" t="s">
        <v>230</v>
      </c>
      <c r="B41" s="2" t="s">
        <v>31</v>
      </c>
      <c r="C41" s="2">
        <v>0</v>
      </c>
      <c r="D41" s="2">
        <v>116</v>
      </c>
      <c r="E41" s="2">
        <v>114</v>
      </c>
      <c r="F41" s="2">
        <v>113</v>
      </c>
      <c r="G41" s="2">
        <v>96</v>
      </c>
      <c r="H41" s="2">
        <v>108</v>
      </c>
      <c r="I41" s="2">
        <v>94</v>
      </c>
      <c r="J41" s="2">
        <v>102</v>
      </c>
      <c r="K41" s="2">
        <v>95</v>
      </c>
      <c r="L41" s="2">
        <v>110</v>
      </c>
    </row>
    <row r="42" spans="1:12" ht="15.75" x14ac:dyDescent="0.25">
      <c r="A42" s="2" t="s">
        <v>90</v>
      </c>
      <c r="B42" s="2" t="s">
        <v>91</v>
      </c>
      <c r="C42" s="2">
        <v>108</v>
      </c>
      <c r="D42" s="2">
        <v>82</v>
      </c>
      <c r="E42" s="2">
        <v>120</v>
      </c>
      <c r="F42" s="2">
        <v>92</v>
      </c>
      <c r="G42" s="2">
        <v>0</v>
      </c>
      <c r="H42" s="2">
        <v>102</v>
      </c>
      <c r="I42" s="2">
        <v>109</v>
      </c>
      <c r="J42" s="2">
        <v>85</v>
      </c>
      <c r="K42" s="2">
        <v>92</v>
      </c>
      <c r="L42" s="2">
        <v>98</v>
      </c>
    </row>
    <row r="43" spans="1:12" ht="15.75" x14ac:dyDescent="0.25">
      <c r="A43" s="2" t="s">
        <v>92</v>
      </c>
      <c r="B43" s="2" t="s">
        <v>84</v>
      </c>
      <c r="C43" s="2">
        <v>105</v>
      </c>
      <c r="D43" s="2">
        <v>106</v>
      </c>
      <c r="E43" s="2">
        <v>88</v>
      </c>
      <c r="F43" s="2">
        <v>79</v>
      </c>
      <c r="G43" s="2">
        <v>110</v>
      </c>
      <c r="H43" s="2">
        <v>97</v>
      </c>
      <c r="I43" s="2">
        <v>117</v>
      </c>
      <c r="J43" s="2">
        <v>109</v>
      </c>
      <c r="K43" s="2">
        <v>0</v>
      </c>
      <c r="L43" s="2">
        <v>103</v>
      </c>
    </row>
    <row r="44" spans="1:12" ht="15.75" x14ac:dyDescent="0.25">
      <c r="A44" s="2" t="s">
        <v>195</v>
      </c>
      <c r="B44" s="2" t="s">
        <v>15</v>
      </c>
      <c r="C44" s="2">
        <v>95</v>
      </c>
      <c r="D44" s="2">
        <v>97</v>
      </c>
      <c r="E44" s="2">
        <v>106</v>
      </c>
      <c r="F44" s="2">
        <v>99</v>
      </c>
      <c r="G44" s="2">
        <v>95</v>
      </c>
      <c r="H44" s="2">
        <v>108</v>
      </c>
      <c r="I44" s="2">
        <v>118</v>
      </c>
      <c r="J44" s="2">
        <v>105</v>
      </c>
      <c r="K44" s="2">
        <v>100</v>
      </c>
      <c r="L44" s="2">
        <v>97</v>
      </c>
    </row>
    <row r="45" spans="1:12" ht="15.75" x14ac:dyDescent="0.25">
      <c r="A45" s="2" t="s">
        <v>95</v>
      </c>
      <c r="B45" s="2" t="s">
        <v>96</v>
      </c>
      <c r="C45" s="2">
        <v>103</v>
      </c>
      <c r="D45" s="2">
        <v>94</v>
      </c>
      <c r="E45" s="2">
        <v>124</v>
      </c>
      <c r="F45" s="2">
        <v>93</v>
      </c>
      <c r="G45" s="2">
        <v>100</v>
      </c>
      <c r="H45" s="2">
        <v>0</v>
      </c>
      <c r="I45" s="2">
        <v>91</v>
      </c>
      <c r="J45" s="2">
        <v>97</v>
      </c>
      <c r="K45" s="2">
        <v>117</v>
      </c>
      <c r="L45" s="2">
        <v>98</v>
      </c>
    </row>
    <row r="46" spans="1:12" ht="15.75" x14ac:dyDescent="0.25">
      <c r="A46" s="2" t="s">
        <v>97</v>
      </c>
      <c r="B46" s="2" t="s">
        <v>98</v>
      </c>
      <c r="C46" s="2">
        <v>81</v>
      </c>
      <c r="D46" s="2">
        <v>126</v>
      </c>
      <c r="E46" s="2">
        <v>105</v>
      </c>
      <c r="F46" s="2">
        <v>125</v>
      </c>
      <c r="G46" s="2">
        <v>92</v>
      </c>
      <c r="H46" s="2">
        <v>100</v>
      </c>
      <c r="I46" s="2">
        <v>109</v>
      </c>
      <c r="J46" s="2">
        <v>112</v>
      </c>
      <c r="K46" s="2">
        <v>111</v>
      </c>
      <c r="L46" s="2">
        <v>116</v>
      </c>
    </row>
    <row r="47" spans="1:12" ht="15.75" x14ac:dyDescent="0.25">
      <c r="A47" s="2" t="s">
        <v>223</v>
      </c>
      <c r="B47" s="2" t="s">
        <v>227</v>
      </c>
      <c r="C47" s="2">
        <v>0</v>
      </c>
      <c r="D47" s="2">
        <v>0</v>
      </c>
      <c r="E47" s="2">
        <v>94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5.75" x14ac:dyDescent="0.25">
      <c r="A48" s="2" t="s">
        <v>223</v>
      </c>
      <c r="B48" s="2" t="s">
        <v>31</v>
      </c>
      <c r="C48" s="2">
        <v>99</v>
      </c>
      <c r="D48" s="2">
        <v>102</v>
      </c>
      <c r="E48" s="2">
        <v>92</v>
      </c>
      <c r="F48" s="2">
        <v>91</v>
      </c>
      <c r="G48" s="2">
        <v>96</v>
      </c>
      <c r="H48" s="2">
        <v>114</v>
      </c>
      <c r="I48" s="2">
        <v>98</v>
      </c>
      <c r="J48" s="2">
        <v>118</v>
      </c>
      <c r="K48" s="2">
        <v>97</v>
      </c>
      <c r="L48" s="2">
        <v>93</v>
      </c>
    </row>
    <row r="49" spans="1:12" ht="15.75" x14ac:dyDescent="0.25">
      <c r="A49" s="2" t="s">
        <v>111</v>
      </c>
      <c r="B49" s="2" t="s">
        <v>65</v>
      </c>
      <c r="C49" s="2">
        <v>104</v>
      </c>
      <c r="D49" s="2">
        <v>111</v>
      </c>
      <c r="E49" s="2">
        <v>114</v>
      </c>
      <c r="F49" s="2">
        <v>104</v>
      </c>
      <c r="G49" s="2">
        <v>103</v>
      </c>
      <c r="H49" s="2">
        <v>110</v>
      </c>
      <c r="I49" s="2">
        <v>108</v>
      </c>
      <c r="J49" s="2">
        <v>105</v>
      </c>
      <c r="K49" s="2">
        <v>107</v>
      </c>
      <c r="L49" s="2">
        <v>102</v>
      </c>
    </row>
    <row r="50" spans="1:12" ht="15.75" x14ac:dyDescent="0.25">
      <c r="A50" s="2" t="s">
        <v>112</v>
      </c>
      <c r="B50" s="2" t="s">
        <v>113</v>
      </c>
      <c r="C50" s="2">
        <v>121</v>
      </c>
      <c r="D50" s="2">
        <v>104</v>
      </c>
      <c r="E50" s="2">
        <v>107</v>
      </c>
      <c r="F50" s="2">
        <v>109</v>
      </c>
      <c r="G50" s="2">
        <v>114</v>
      </c>
      <c r="H50" s="2">
        <v>105</v>
      </c>
      <c r="I50" s="2">
        <v>95</v>
      </c>
      <c r="J50" s="2">
        <v>97</v>
      </c>
      <c r="K50" s="2">
        <v>91</v>
      </c>
      <c r="L50" s="2">
        <v>122</v>
      </c>
    </row>
    <row r="51" spans="1:12" ht="15.75" x14ac:dyDescent="0.25">
      <c r="A51" s="2" t="s">
        <v>116</v>
      </c>
      <c r="B51" s="2" t="s">
        <v>102</v>
      </c>
      <c r="C51" s="2">
        <v>101</v>
      </c>
      <c r="D51" s="2">
        <v>114</v>
      </c>
      <c r="E51" s="2">
        <v>105</v>
      </c>
      <c r="F51" s="2">
        <v>95</v>
      </c>
      <c r="G51" s="2">
        <v>101</v>
      </c>
      <c r="H51" s="2">
        <v>87</v>
      </c>
      <c r="I51" s="2">
        <v>104</v>
      </c>
      <c r="J51" s="2">
        <v>121</v>
      </c>
      <c r="K51" s="2">
        <v>107</v>
      </c>
      <c r="L51" s="2">
        <v>107</v>
      </c>
    </row>
    <row r="52" spans="1:12" ht="15.75" x14ac:dyDescent="0.25">
      <c r="A52" s="2" t="s">
        <v>216</v>
      </c>
      <c r="B52" s="2" t="s">
        <v>217</v>
      </c>
      <c r="C52" s="2">
        <v>106</v>
      </c>
      <c r="D52" s="2">
        <v>117</v>
      </c>
      <c r="E52" s="2">
        <v>93</v>
      </c>
      <c r="F52" s="2">
        <v>0</v>
      </c>
      <c r="G52" s="2">
        <v>102</v>
      </c>
      <c r="H52" s="2">
        <v>98</v>
      </c>
      <c r="I52" s="2">
        <v>117</v>
      </c>
      <c r="J52" s="2">
        <v>92</v>
      </c>
      <c r="K52" s="2">
        <v>0</v>
      </c>
      <c r="L52" s="2">
        <v>95</v>
      </c>
    </row>
    <row r="53" spans="1:12" ht="15.75" x14ac:dyDescent="0.25">
      <c r="A53" s="2" t="s">
        <v>225</v>
      </c>
      <c r="B53" s="2" t="s">
        <v>224</v>
      </c>
      <c r="C53" s="2">
        <v>93</v>
      </c>
      <c r="D53" s="2">
        <v>104</v>
      </c>
      <c r="E53" s="2">
        <v>0</v>
      </c>
      <c r="F53" s="2">
        <v>90</v>
      </c>
      <c r="G53" s="2">
        <v>107</v>
      </c>
      <c r="H53" s="2">
        <v>102</v>
      </c>
      <c r="I53" s="2">
        <v>91</v>
      </c>
      <c r="J53" s="2">
        <v>91</v>
      </c>
      <c r="K53" s="2">
        <v>83</v>
      </c>
      <c r="L53" s="2">
        <v>89</v>
      </c>
    </row>
    <row r="54" spans="1:12" ht="15.75" x14ac:dyDescent="0.25">
      <c r="A54" s="2" t="s">
        <v>120</v>
      </c>
      <c r="B54" s="2" t="s">
        <v>96</v>
      </c>
      <c r="C54" s="2">
        <v>92</v>
      </c>
      <c r="D54" s="2">
        <v>100</v>
      </c>
      <c r="E54" s="2">
        <v>98</v>
      </c>
      <c r="F54" s="2">
        <v>106</v>
      </c>
      <c r="G54" s="2">
        <v>84</v>
      </c>
      <c r="H54" s="2">
        <v>92</v>
      </c>
      <c r="I54" s="2">
        <v>97</v>
      </c>
      <c r="J54" s="2">
        <v>117</v>
      </c>
      <c r="K54" s="2">
        <v>91</v>
      </c>
      <c r="L54" s="2">
        <v>106</v>
      </c>
    </row>
    <row r="55" spans="1:12" ht="15.75" x14ac:dyDescent="0.25">
      <c r="A55" s="2" t="s">
        <v>121</v>
      </c>
      <c r="B55" s="2" t="s">
        <v>27</v>
      </c>
      <c r="C55" s="2">
        <v>114</v>
      </c>
      <c r="D55" s="2">
        <v>99</v>
      </c>
      <c r="E55" s="2">
        <v>107</v>
      </c>
      <c r="F55" s="2">
        <v>98</v>
      </c>
      <c r="G55" s="2">
        <v>102</v>
      </c>
      <c r="H55" s="2">
        <v>105</v>
      </c>
      <c r="I55" s="2">
        <v>110</v>
      </c>
      <c r="J55" s="2">
        <v>0</v>
      </c>
      <c r="K55" s="2">
        <v>105</v>
      </c>
      <c r="L55" s="2">
        <v>132</v>
      </c>
    </row>
    <row r="56" spans="1:12" ht="15.75" x14ac:dyDescent="0.25">
      <c r="A56" s="2" t="s">
        <v>123</v>
      </c>
      <c r="B56" s="2" t="s">
        <v>59</v>
      </c>
      <c r="C56" s="2">
        <v>96</v>
      </c>
      <c r="D56" s="2">
        <v>108</v>
      </c>
      <c r="E56" s="2">
        <v>95</v>
      </c>
      <c r="F56" s="2">
        <v>94</v>
      </c>
      <c r="G56" s="2">
        <v>94</v>
      </c>
      <c r="H56" s="2">
        <v>96</v>
      </c>
      <c r="I56" s="2">
        <v>96</v>
      </c>
      <c r="J56" s="2">
        <v>0</v>
      </c>
      <c r="K56" s="2">
        <v>100</v>
      </c>
      <c r="L56" s="2">
        <v>0</v>
      </c>
    </row>
    <row r="57" spans="1:12" ht="15.75" x14ac:dyDescent="0.25">
      <c r="A57" s="2" t="s">
        <v>123</v>
      </c>
      <c r="B57" s="2" t="s">
        <v>124</v>
      </c>
      <c r="C57" s="2">
        <v>108</v>
      </c>
      <c r="D57" s="2">
        <v>107</v>
      </c>
      <c r="E57" s="2">
        <v>89</v>
      </c>
      <c r="F57" s="2">
        <v>97</v>
      </c>
      <c r="G57" s="2">
        <v>117</v>
      </c>
      <c r="H57" s="2">
        <v>91</v>
      </c>
      <c r="I57" s="2">
        <v>74</v>
      </c>
      <c r="J57" s="2">
        <v>96</v>
      </c>
      <c r="K57" s="2">
        <v>0</v>
      </c>
      <c r="L57" s="2">
        <v>96</v>
      </c>
    </row>
    <row r="58" spans="1:12" ht="15.75" x14ac:dyDescent="0.25">
      <c r="A58" s="2" t="s">
        <v>123</v>
      </c>
      <c r="B58" s="2" t="s">
        <v>27</v>
      </c>
      <c r="C58" s="2">
        <v>114</v>
      </c>
      <c r="D58" s="2">
        <v>111</v>
      </c>
      <c r="E58" s="2">
        <v>89</v>
      </c>
      <c r="F58" s="2">
        <v>124</v>
      </c>
      <c r="G58" s="2">
        <v>86</v>
      </c>
      <c r="H58" s="2">
        <v>111</v>
      </c>
      <c r="I58" s="2">
        <v>106</v>
      </c>
      <c r="J58" s="2">
        <v>123</v>
      </c>
      <c r="K58" s="2">
        <v>106</v>
      </c>
      <c r="L58" s="2">
        <v>115</v>
      </c>
    </row>
    <row r="59" spans="1:12" ht="15.75" x14ac:dyDescent="0.25">
      <c r="A59" s="2" t="s">
        <v>127</v>
      </c>
      <c r="B59" s="2" t="s">
        <v>128</v>
      </c>
      <c r="C59" s="2">
        <v>111</v>
      </c>
      <c r="D59" s="2">
        <v>102</v>
      </c>
      <c r="E59" s="2">
        <v>85</v>
      </c>
      <c r="F59" s="2">
        <v>108</v>
      </c>
      <c r="G59" s="2">
        <v>98</v>
      </c>
      <c r="H59" s="2">
        <v>117</v>
      </c>
      <c r="I59" s="2">
        <v>108</v>
      </c>
      <c r="J59" s="2">
        <v>96</v>
      </c>
      <c r="K59" s="2">
        <v>120</v>
      </c>
      <c r="L59" s="2">
        <v>130</v>
      </c>
    </row>
    <row r="60" spans="1:12" ht="15.75" x14ac:dyDescent="0.25">
      <c r="A60" s="2" t="s">
        <v>129</v>
      </c>
      <c r="B60" s="2" t="s">
        <v>81</v>
      </c>
      <c r="C60" s="2">
        <v>115</v>
      </c>
      <c r="D60" s="2">
        <v>118</v>
      </c>
      <c r="E60" s="2">
        <v>101</v>
      </c>
      <c r="F60" s="2">
        <v>109</v>
      </c>
      <c r="G60" s="2">
        <v>114</v>
      </c>
      <c r="H60" s="2">
        <v>99</v>
      </c>
      <c r="I60" s="2">
        <v>110</v>
      </c>
      <c r="J60" s="2">
        <v>91</v>
      </c>
      <c r="K60" s="2">
        <v>110</v>
      </c>
      <c r="L60" s="2">
        <v>120</v>
      </c>
    </row>
    <row r="61" spans="1:12" ht="15.75" x14ac:dyDescent="0.25">
      <c r="A61" s="2" t="s">
        <v>129</v>
      </c>
      <c r="B61" s="2" t="s">
        <v>130</v>
      </c>
      <c r="C61" s="2">
        <v>82</v>
      </c>
      <c r="D61" s="2">
        <v>97</v>
      </c>
      <c r="E61" s="2">
        <v>106</v>
      </c>
      <c r="F61" s="2">
        <v>99</v>
      </c>
      <c r="G61" s="2">
        <v>109</v>
      </c>
      <c r="H61" s="2">
        <v>103</v>
      </c>
      <c r="I61" s="2">
        <v>108</v>
      </c>
      <c r="J61" s="2">
        <v>91</v>
      </c>
      <c r="K61" s="2">
        <v>116</v>
      </c>
      <c r="L61" s="2">
        <v>109</v>
      </c>
    </row>
    <row r="62" spans="1:12" ht="15.75" x14ac:dyDescent="0.25">
      <c r="A62" s="2" t="s">
        <v>129</v>
      </c>
      <c r="B62" s="2" t="s">
        <v>194</v>
      </c>
      <c r="C62" s="2">
        <v>109</v>
      </c>
      <c r="D62" s="2">
        <v>107</v>
      </c>
      <c r="E62" s="2">
        <v>102</v>
      </c>
      <c r="F62" s="2">
        <v>86</v>
      </c>
      <c r="G62" s="2">
        <v>135</v>
      </c>
      <c r="H62" s="2">
        <v>102</v>
      </c>
      <c r="I62" s="2">
        <v>105</v>
      </c>
      <c r="J62" s="2">
        <v>107</v>
      </c>
      <c r="K62" s="2">
        <v>100</v>
      </c>
      <c r="L62" s="2">
        <v>120</v>
      </c>
    </row>
    <row r="63" spans="1:12" ht="15.75" x14ac:dyDescent="0.25">
      <c r="A63" s="2" t="s">
        <v>213</v>
      </c>
      <c r="B63" s="2" t="s">
        <v>214</v>
      </c>
      <c r="C63" s="2">
        <v>109</v>
      </c>
      <c r="D63" s="2">
        <v>120</v>
      </c>
      <c r="E63" s="2">
        <v>104</v>
      </c>
      <c r="F63" s="2">
        <v>93</v>
      </c>
      <c r="G63" s="2">
        <v>101</v>
      </c>
      <c r="H63" s="2">
        <v>91</v>
      </c>
      <c r="I63" s="2">
        <v>116</v>
      </c>
      <c r="J63" s="2">
        <v>96</v>
      </c>
      <c r="K63" s="2">
        <v>104</v>
      </c>
      <c r="L63" s="2">
        <v>102</v>
      </c>
    </row>
    <row r="64" spans="1:12" ht="15.75" x14ac:dyDescent="0.25">
      <c r="A64" s="2" t="s">
        <v>220</v>
      </c>
      <c r="B64" s="2" t="s">
        <v>221</v>
      </c>
      <c r="C64" s="2">
        <v>98</v>
      </c>
      <c r="D64" s="2">
        <v>119</v>
      </c>
      <c r="E64" s="2">
        <v>98</v>
      </c>
      <c r="F64" s="2">
        <v>124</v>
      </c>
      <c r="G64" s="2">
        <v>128</v>
      </c>
      <c r="H64" s="2">
        <v>91</v>
      </c>
      <c r="I64" s="2">
        <v>110</v>
      </c>
      <c r="J64" s="2">
        <v>115</v>
      </c>
      <c r="K64" s="2">
        <v>131</v>
      </c>
      <c r="L64" s="2">
        <v>91</v>
      </c>
    </row>
    <row r="65" spans="1:12" ht="15.75" x14ac:dyDescent="0.25">
      <c r="A65" s="2" t="s">
        <v>228</v>
      </c>
      <c r="B65" s="2" t="s">
        <v>229</v>
      </c>
      <c r="C65" s="2">
        <v>0</v>
      </c>
      <c r="D65" s="2">
        <v>0</v>
      </c>
      <c r="E65" s="2">
        <v>106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100</v>
      </c>
      <c r="L65" s="2">
        <v>0</v>
      </c>
    </row>
    <row r="66" spans="1:12" ht="15.75" x14ac:dyDescent="0.25">
      <c r="A66" s="2" t="s">
        <v>137</v>
      </c>
      <c r="B66" s="2" t="s">
        <v>138</v>
      </c>
      <c r="C66" s="2">
        <v>98</v>
      </c>
      <c r="D66" s="2">
        <v>105</v>
      </c>
      <c r="E66" s="2">
        <v>107</v>
      </c>
      <c r="F66" s="2">
        <v>95</v>
      </c>
      <c r="G66" s="2">
        <v>98</v>
      </c>
      <c r="H66" s="2">
        <v>103</v>
      </c>
      <c r="I66" s="2">
        <v>84</v>
      </c>
      <c r="J66" s="2">
        <v>116</v>
      </c>
      <c r="K66" s="2">
        <v>0</v>
      </c>
      <c r="L66" s="2">
        <v>102</v>
      </c>
    </row>
    <row r="67" spans="1:12" ht="15.75" x14ac:dyDescent="0.25">
      <c r="A67" s="2" t="s">
        <v>143</v>
      </c>
      <c r="B67" s="2" t="s">
        <v>71</v>
      </c>
      <c r="C67" s="2">
        <v>103</v>
      </c>
      <c r="D67" s="2">
        <v>111</v>
      </c>
      <c r="E67" s="2">
        <v>93</v>
      </c>
      <c r="F67" s="2">
        <v>91</v>
      </c>
      <c r="G67" s="2">
        <v>113</v>
      </c>
      <c r="H67" s="2">
        <v>103</v>
      </c>
      <c r="I67" s="2">
        <v>96</v>
      </c>
      <c r="J67" s="2">
        <v>106</v>
      </c>
      <c r="K67" s="2">
        <v>104</v>
      </c>
      <c r="L67" s="2">
        <v>110</v>
      </c>
    </row>
    <row r="68" spans="1:12" ht="15.75" x14ac:dyDescent="0.25">
      <c r="A68" s="2" t="s">
        <v>143</v>
      </c>
      <c r="B68" s="2" t="s">
        <v>144</v>
      </c>
      <c r="C68" s="2">
        <v>112</v>
      </c>
      <c r="D68" s="2">
        <v>113</v>
      </c>
      <c r="E68" s="2">
        <v>98</v>
      </c>
      <c r="F68" s="2">
        <v>111</v>
      </c>
      <c r="G68" s="2">
        <v>97</v>
      </c>
      <c r="H68" s="2">
        <v>97</v>
      </c>
      <c r="I68" s="2">
        <v>0</v>
      </c>
      <c r="J68" s="2">
        <v>0</v>
      </c>
      <c r="K68" s="2">
        <v>0</v>
      </c>
      <c r="L68" s="2">
        <v>0</v>
      </c>
    </row>
    <row r="69" spans="1:12" ht="15.75" x14ac:dyDescent="0.25">
      <c r="A69" s="2" t="s">
        <v>143</v>
      </c>
      <c r="B69" s="2" t="s">
        <v>50</v>
      </c>
      <c r="C69" s="2">
        <v>88</v>
      </c>
      <c r="D69" s="2">
        <v>112</v>
      </c>
      <c r="E69" s="2">
        <v>88</v>
      </c>
      <c r="F69" s="2">
        <v>123</v>
      </c>
      <c r="G69" s="2">
        <v>109</v>
      </c>
      <c r="H69" s="2">
        <v>83</v>
      </c>
      <c r="I69" s="2">
        <v>89</v>
      </c>
      <c r="J69" s="2">
        <v>0</v>
      </c>
      <c r="K69" s="2">
        <v>109</v>
      </c>
      <c r="L69" s="2">
        <v>129</v>
      </c>
    </row>
    <row r="70" spans="1:12" ht="15.75" x14ac:dyDescent="0.25">
      <c r="A70" s="2" t="s">
        <v>145</v>
      </c>
      <c r="B70" s="2" t="s">
        <v>146</v>
      </c>
      <c r="C70" s="2">
        <v>114</v>
      </c>
      <c r="D70" s="2">
        <v>108</v>
      </c>
      <c r="E70" s="2">
        <v>112</v>
      </c>
      <c r="F70" s="2">
        <v>91</v>
      </c>
      <c r="G70" s="2">
        <v>112</v>
      </c>
      <c r="H70" s="2">
        <v>111</v>
      </c>
      <c r="I70" s="2">
        <v>104</v>
      </c>
      <c r="J70" s="2">
        <v>102</v>
      </c>
      <c r="K70" s="2">
        <v>110</v>
      </c>
      <c r="L70" s="2">
        <v>71</v>
      </c>
    </row>
    <row r="71" spans="1:12" ht="15.75" x14ac:dyDescent="0.25">
      <c r="A71" s="2" t="s">
        <v>145</v>
      </c>
      <c r="B71" s="2" t="s">
        <v>67</v>
      </c>
      <c r="C71" s="2">
        <v>116</v>
      </c>
      <c r="D71" s="2">
        <v>105</v>
      </c>
      <c r="E71" s="2">
        <v>103</v>
      </c>
      <c r="F71" s="2">
        <v>103</v>
      </c>
      <c r="G71" s="2">
        <v>102</v>
      </c>
      <c r="H71" s="2">
        <v>100</v>
      </c>
      <c r="I71" s="2">
        <v>103</v>
      </c>
      <c r="J71" s="2">
        <v>92</v>
      </c>
      <c r="K71" s="2">
        <v>0</v>
      </c>
      <c r="L71" s="2">
        <v>110</v>
      </c>
    </row>
    <row r="72" spans="1:12" ht="15.75" x14ac:dyDescent="0.25">
      <c r="A72" s="2" t="s">
        <v>238</v>
      </c>
      <c r="B72" s="2" t="s">
        <v>37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110</v>
      </c>
    </row>
    <row r="73" spans="1:12" ht="15.75" x14ac:dyDescent="0.25">
      <c r="A73" s="2" t="s">
        <v>207</v>
      </c>
      <c r="B73" s="2" t="s">
        <v>208</v>
      </c>
      <c r="C73" s="2">
        <v>95</v>
      </c>
      <c r="D73" s="2">
        <v>95</v>
      </c>
      <c r="E73" s="2">
        <v>108</v>
      </c>
      <c r="F73" s="2">
        <v>104</v>
      </c>
      <c r="G73" s="2">
        <v>117</v>
      </c>
      <c r="H73" s="2">
        <v>111</v>
      </c>
      <c r="I73" s="2">
        <v>94</v>
      </c>
      <c r="J73" s="2">
        <v>116</v>
      </c>
      <c r="K73" s="2">
        <v>106</v>
      </c>
      <c r="L73" s="2">
        <v>98</v>
      </c>
    </row>
    <row r="74" spans="1:12" ht="15.75" x14ac:dyDescent="0.25">
      <c r="A74" s="2" t="s">
        <v>155</v>
      </c>
      <c r="B74" s="2" t="s">
        <v>156</v>
      </c>
      <c r="C74" s="2">
        <v>110</v>
      </c>
      <c r="D74" s="2">
        <v>110</v>
      </c>
      <c r="E74" s="2">
        <v>99</v>
      </c>
      <c r="F74" s="2">
        <v>91</v>
      </c>
      <c r="G74" s="2">
        <v>0</v>
      </c>
      <c r="H74" s="2">
        <v>92</v>
      </c>
      <c r="I74" s="2">
        <v>88</v>
      </c>
      <c r="J74" s="2">
        <v>102</v>
      </c>
      <c r="K74" s="2">
        <v>103</v>
      </c>
      <c r="L74" s="2">
        <v>102</v>
      </c>
    </row>
    <row r="75" spans="1:12" ht="15.75" x14ac:dyDescent="0.25">
      <c r="A75" s="2" t="s">
        <v>157</v>
      </c>
      <c r="B75" s="2" t="s">
        <v>158</v>
      </c>
      <c r="C75" s="2">
        <v>96</v>
      </c>
      <c r="D75" s="2">
        <v>108</v>
      </c>
      <c r="E75" s="2">
        <v>0</v>
      </c>
      <c r="F75" s="2">
        <v>98</v>
      </c>
      <c r="G75" s="2">
        <v>103</v>
      </c>
      <c r="H75" s="2">
        <v>128</v>
      </c>
      <c r="I75" s="2">
        <v>98</v>
      </c>
      <c r="J75" s="2">
        <v>95</v>
      </c>
      <c r="K75" s="2">
        <v>104</v>
      </c>
      <c r="L75" s="2">
        <v>98</v>
      </c>
    </row>
    <row r="76" spans="1:12" ht="15.75" x14ac:dyDescent="0.25">
      <c r="A76" s="2" t="s">
        <v>236</v>
      </c>
      <c r="B76" s="2" t="s">
        <v>237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121</v>
      </c>
    </row>
    <row r="77" spans="1:12" ht="15.75" x14ac:dyDescent="0.25">
      <c r="A77" s="2" t="s">
        <v>160</v>
      </c>
      <c r="B77" s="2" t="s">
        <v>144</v>
      </c>
      <c r="C77" s="2">
        <v>116</v>
      </c>
      <c r="D77" s="2">
        <v>100</v>
      </c>
      <c r="E77" s="2">
        <v>102</v>
      </c>
      <c r="F77" s="2">
        <v>119</v>
      </c>
      <c r="G77" s="2">
        <v>93</v>
      </c>
      <c r="H77" s="2">
        <v>116</v>
      </c>
      <c r="I77" s="2">
        <v>97</v>
      </c>
      <c r="J77" s="2">
        <v>104</v>
      </c>
      <c r="K77" s="2">
        <v>92</v>
      </c>
      <c r="L77" s="2">
        <v>101</v>
      </c>
    </row>
    <row r="78" spans="1:12" ht="15.75" x14ac:dyDescent="0.25">
      <c r="A78" s="2" t="s">
        <v>161</v>
      </c>
      <c r="B78" s="2" t="s">
        <v>162</v>
      </c>
      <c r="C78" s="2">
        <v>94</v>
      </c>
      <c r="D78" s="2">
        <v>112</v>
      </c>
      <c r="E78" s="2">
        <v>104</v>
      </c>
      <c r="F78" s="2">
        <v>91</v>
      </c>
      <c r="G78" s="2">
        <v>102</v>
      </c>
      <c r="H78" s="2">
        <v>105</v>
      </c>
      <c r="I78" s="2">
        <v>125</v>
      </c>
      <c r="J78" s="2">
        <v>95</v>
      </c>
      <c r="K78" s="2">
        <v>100</v>
      </c>
      <c r="L78" s="2">
        <v>103</v>
      </c>
    </row>
    <row r="79" spans="1:12" ht="15.75" x14ac:dyDescent="0.25">
      <c r="A79" s="2" t="s">
        <v>161</v>
      </c>
      <c r="B79" s="2" t="s">
        <v>190</v>
      </c>
      <c r="C79" s="2">
        <v>96</v>
      </c>
      <c r="D79" s="2">
        <v>82</v>
      </c>
      <c r="E79" s="2">
        <v>108</v>
      </c>
      <c r="F79" s="2">
        <v>100</v>
      </c>
      <c r="G79" s="2">
        <v>100</v>
      </c>
      <c r="H79" s="2">
        <v>100</v>
      </c>
      <c r="I79" s="2">
        <v>111</v>
      </c>
      <c r="J79" s="2">
        <v>84</v>
      </c>
      <c r="K79" s="2">
        <v>95</v>
      </c>
      <c r="L79" s="2">
        <v>100</v>
      </c>
    </row>
    <row r="80" spans="1:12" ht="15.75" x14ac:dyDescent="0.25">
      <c r="A80" s="2" t="s">
        <v>164</v>
      </c>
      <c r="B80" s="2" t="s">
        <v>63</v>
      </c>
      <c r="C80" s="2">
        <v>123</v>
      </c>
      <c r="D80" s="2">
        <v>109</v>
      </c>
      <c r="E80" s="2">
        <v>111</v>
      </c>
      <c r="F80" s="2">
        <v>96</v>
      </c>
      <c r="G80" s="2">
        <v>111</v>
      </c>
      <c r="H80" s="2">
        <v>107</v>
      </c>
      <c r="I80" s="2">
        <v>103</v>
      </c>
      <c r="J80" s="2">
        <v>103</v>
      </c>
      <c r="K80" s="2">
        <v>114</v>
      </c>
      <c r="L80" s="2">
        <v>102</v>
      </c>
    </row>
    <row r="81" spans="1:12" ht="15.75" x14ac:dyDescent="0.25">
      <c r="A81" s="2" t="s">
        <v>165</v>
      </c>
      <c r="B81" s="2" t="s">
        <v>146</v>
      </c>
      <c r="C81" s="2">
        <v>100</v>
      </c>
      <c r="D81" s="2">
        <v>103</v>
      </c>
      <c r="E81" s="2">
        <v>119</v>
      </c>
      <c r="F81" s="2">
        <v>127</v>
      </c>
      <c r="G81" s="2">
        <v>94</v>
      </c>
      <c r="H81" s="2">
        <v>105</v>
      </c>
      <c r="I81" s="2">
        <v>110</v>
      </c>
      <c r="J81" s="2">
        <v>114</v>
      </c>
      <c r="K81" s="2">
        <v>112</v>
      </c>
      <c r="L81" s="2">
        <v>99</v>
      </c>
    </row>
    <row r="82" spans="1:12" ht="15.75" x14ac:dyDescent="0.25">
      <c r="A82" s="2" t="s">
        <v>165</v>
      </c>
      <c r="B82" s="2" t="s">
        <v>67</v>
      </c>
      <c r="C82" s="2">
        <v>103</v>
      </c>
      <c r="D82" s="2">
        <v>90</v>
      </c>
      <c r="E82" s="2">
        <v>122</v>
      </c>
      <c r="F82" s="2">
        <v>114</v>
      </c>
      <c r="G82" s="2">
        <v>116</v>
      </c>
      <c r="H82" s="2">
        <v>97</v>
      </c>
      <c r="I82" s="2">
        <v>126</v>
      </c>
      <c r="J82" s="2">
        <v>118</v>
      </c>
      <c r="K82" s="2">
        <v>115</v>
      </c>
      <c r="L82" s="2">
        <v>91</v>
      </c>
    </row>
    <row r="83" spans="1:12" ht="15.75" x14ac:dyDescent="0.25">
      <c r="A83" s="2" t="s">
        <v>167</v>
      </c>
      <c r="B83" s="2" t="s">
        <v>31</v>
      </c>
      <c r="C83" s="2">
        <v>95</v>
      </c>
      <c r="D83" s="2">
        <v>100</v>
      </c>
      <c r="E83" s="2">
        <v>102</v>
      </c>
      <c r="F83" s="2">
        <v>100</v>
      </c>
      <c r="G83" s="2">
        <v>114</v>
      </c>
      <c r="H83" s="2">
        <v>98</v>
      </c>
      <c r="I83" s="2">
        <v>99</v>
      </c>
      <c r="J83" s="2">
        <v>112</v>
      </c>
      <c r="K83" s="2">
        <v>111</v>
      </c>
      <c r="L83" s="2">
        <v>109</v>
      </c>
    </row>
    <row r="84" spans="1:12" ht="15.75" x14ac:dyDescent="0.25">
      <c r="A84" s="2" t="s">
        <v>168</v>
      </c>
      <c r="B84" s="2" t="s">
        <v>40</v>
      </c>
      <c r="C84" s="2">
        <v>118</v>
      </c>
      <c r="D84" s="2">
        <v>94</v>
      </c>
      <c r="E84" s="2">
        <v>87</v>
      </c>
      <c r="F84" s="2">
        <v>104</v>
      </c>
      <c r="G84" s="2">
        <v>112</v>
      </c>
      <c r="H84" s="2">
        <v>103</v>
      </c>
      <c r="I84" s="2">
        <v>100</v>
      </c>
      <c r="J84" s="2">
        <v>123</v>
      </c>
      <c r="K84" s="2">
        <v>91</v>
      </c>
      <c r="L84" s="2">
        <v>113</v>
      </c>
    </row>
    <row r="85" spans="1:12" ht="15.75" x14ac:dyDescent="0.25">
      <c r="A85" s="2" t="s">
        <v>169</v>
      </c>
      <c r="B85" s="2" t="s">
        <v>27</v>
      </c>
      <c r="C85" s="2">
        <v>90</v>
      </c>
      <c r="D85" s="2">
        <v>105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ht="15.75" x14ac:dyDescent="0.25">
      <c r="A86" s="2" t="s">
        <v>215</v>
      </c>
      <c r="B86" s="2" t="s">
        <v>146</v>
      </c>
      <c r="C86" s="2">
        <v>96</v>
      </c>
      <c r="D86" s="2">
        <v>91</v>
      </c>
      <c r="E86" s="2">
        <v>86</v>
      </c>
      <c r="F86" s="2">
        <v>103</v>
      </c>
      <c r="G86" s="2">
        <v>86</v>
      </c>
      <c r="H86" s="2">
        <v>113</v>
      </c>
      <c r="I86" s="2">
        <v>0</v>
      </c>
      <c r="J86" s="2">
        <v>99</v>
      </c>
      <c r="K86" s="2">
        <v>115</v>
      </c>
      <c r="L86" s="2">
        <v>92</v>
      </c>
    </row>
    <row r="87" spans="1:12" ht="15.75" x14ac:dyDescent="0.25">
      <c r="A87" s="2" t="s">
        <v>170</v>
      </c>
      <c r="B87" s="2" t="s">
        <v>172</v>
      </c>
      <c r="C87" s="2">
        <v>0</v>
      </c>
      <c r="D87" s="2">
        <v>107</v>
      </c>
      <c r="E87" s="2">
        <v>89</v>
      </c>
      <c r="F87" s="2">
        <v>100</v>
      </c>
      <c r="G87" s="2">
        <v>109</v>
      </c>
      <c r="H87" s="2">
        <v>0</v>
      </c>
      <c r="I87" s="2">
        <v>101</v>
      </c>
      <c r="J87" s="2">
        <v>84</v>
      </c>
      <c r="K87" s="2">
        <v>99</v>
      </c>
      <c r="L87" s="2">
        <v>103</v>
      </c>
    </row>
    <row r="88" spans="1:12" ht="15.75" x14ac:dyDescent="0.25">
      <c r="A88" s="2" t="s">
        <v>173</v>
      </c>
      <c r="B88" s="2" t="s">
        <v>84</v>
      </c>
      <c r="C88" s="2">
        <v>99</v>
      </c>
      <c r="D88" s="2">
        <v>118</v>
      </c>
      <c r="E88" s="2">
        <v>113</v>
      </c>
      <c r="F88" s="2">
        <v>112</v>
      </c>
      <c r="G88" s="2">
        <v>124</v>
      </c>
      <c r="H88" s="2">
        <v>110</v>
      </c>
      <c r="I88" s="2">
        <v>99</v>
      </c>
      <c r="J88" s="2">
        <v>124</v>
      </c>
      <c r="K88" s="2">
        <v>98</v>
      </c>
      <c r="L88" s="2">
        <v>100</v>
      </c>
    </row>
    <row r="89" spans="1:12" ht="15.75" x14ac:dyDescent="0.25">
      <c r="A89" s="2" t="s">
        <v>174</v>
      </c>
      <c r="B89" s="2" t="s">
        <v>96</v>
      </c>
      <c r="C89" s="2">
        <v>86</v>
      </c>
      <c r="D89" s="2">
        <v>94</v>
      </c>
      <c r="E89" s="2">
        <v>0</v>
      </c>
      <c r="F89" s="2">
        <v>105</v>
      </c>
      <c r="G89" s="2">
        <v>118</v>
      </c>
      <c r="H89" s="2">
        <v>113</v>
      </c>
      <c r="I89" s="2">
        <v>107</v>
      </c>
      <c r="J89" s="2">
        <v>106</v>
      </c>
      <c r="K89" s="2">
        <v>106</v>
      </c>
      <c r="L89" s="2">
        <v>98</v>
      </c>
    </row>
    <row r="90" spans="1:12" ht="15.75" x14ac:dyDescent="0.25">
      <c r="A90" s="2" t="s">
        <v>175</v>
      </c>
      <c r="B90" s="2" t="s">
        <v>176</v>
      </c>
      <c r="C90" s="2">
        <v>109</v>
      </c>
      <c r="D90" s="2">
        <v>109</v>
      </c>
      <c r="E90" s="2">
        <v>102</v>
      </c>
      <c r="F90" s="2">
        <v>109</v>
      </c>
      <c r="G90" s="2">
        <v>102</v>
      </c>
      <c r="H90" s="2">
        <v>116</v>
      </c>
      <c r="I90" s="2">
        <v>99</v>
      </c>
      <c r="J90" s="2">
        <v>111</v>
      </c>
      <c r="K90" s="2">
        <v>90</v>
      </c>
      <c r="L90" s="2">
        <v>94</v>
      </c>
    </row>
    <row r="91" spans="1:12" ht="15.75" x14ac:dyDescent="0.25">
      <c r="A91" s="2" t="s">
        <v>177</v>
      </c>
      <c r="B91" s="2" t="s">
        <v>151</v>
      </c>
      <c r="C91" s="2">
        <v>101</v>
      </c>
      <c r="D91" s="2">
        <v>86</v>
      </c>
      <c r="E91" s="2">
        <v>107</v>
      </c>
      <c r="F91" s="2">
        <v>100</v>
      </c>
      <c r="G91" s="2">
        <v>101</v>
      </c>
      <c r="H91" s="2">
        <v>0</v>
      </c>
      <c r="I91" s="2">
        <v>109</v>
      </c>
      <c r="J91" s="2">
        <v>106</v>
      </c>
      <c r="K91" s="2">
        <v>101</v>
      </c>
      <c r="L91" s="2">
        <v>102</v>
      </c>
    </row>
    <row r="92" spans="1:12" ht="15.75" x14ac:dyDescent="0.25">
      <c r="A92" s="2" t="s">
        <v>177</v>
      </c>
      <c r="B92" s="2" t="s">
        <v>37</v>
      </c>
      <c r="C92" s="2">
        <v>99</v>
      </c>
      <c r="D92" s="2">
        <v>102</v>
      </c>
      <c r="E92" s="2">
        <v>101</v>
      </c>
      <c r="F92" s="2">
        <v>122</v>
      </c>
      <c r="G92" s="2">
        <v>97</v>
      </c>
      <c r="H92" s="2">
        <v>93</v>
      </c>
      <c r="I92" s="2">
        <v>98</v>
      </c>
      <c r="J92" s="2">
        <v>112</v>
      </c>
      <c r="K92" s="2">
        <v>105</v>
      </c>
      <c r="L92" s="2">
        <v>95</v>
      </c>
    </row>
    <row r="93" spans="1:12" ht="15.75" x14ac:dyDescent="0.25">
      <c r="A93" s="2" t="s">
        <v>177</v>
      </c>
      <c r="B93" s="2" t="s">
        <v>198</v>
      </c>
      <c r="C93" s="2">
        <v>0</v>
      </c>
      <c r="D93" s="2">
        <v>87</v>
      </c>
      <c r="E93" s="2">
        <v>101</v>
      </c>
      <c r="F93" s="2">
        <v>104</v>
      </c>
      <c r="G93" s="2">
        <v>98</v>
      </c>
      <c r="H93" s="2">
        <v>105</v>
      </c>
      <c r="I93" s="2">
        <v>89</v>
      </c>
      <c r="J93" s="2">
        <v>97</v>
      </c>
      <c r="K93" s="2">
        <v>87</v>
      </c>
      <c r="L93" s="2">
        <v>83</v>
      </c>
    </row>
    <row r="94" spans="1:12" ht="15.75" x14ac:dyDescent="0.25">
      <c r="A94" s="2" t="s">
        <v>179</v>
      </c>
      <c r="B94" s="2" t="s">
        <v>96</v>
      </c>
      <c r="C94" s="2">
        <v>101</v>
      </c>
      <c r="D94" s="2">
        <v>101</v>
      </c>
      <c r="E94" s="2">
        <v>98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</row>
    <row r="95" spans="1:12" ht="15.75" x14ac:dyDescent="0.25">
      <c r="A95" s="2" t="s">
        <v>183</v>
      </c>
      <c r="B95" s="2" t="s">
        <v>184</v>
      </c>
      <c r="C95" s="2">
        <v>102</v>
      </c>
      <c r="D95" s="2">
        <v>95</v>
      </c>
      <c r="E95" s="2">
        <v>121</v>
      </c>
      <c r="F95" s="2">
        <v>112</v>
      </c>
      <c r="G95" s="2">
        <v>115</v>
      </c>
      <c r="H95" s="2">
        <v>100</v>
      </c>
      <c r="I95" s="2">
        <v>134</v>
      </c>
      <c r="J95" s="2">
        <v>99</v>
      </c>
      <c r="K95" s="2">
        <v>0</v>
      </c>
      <c r="L95" s="2">
        <v>111</v>
      </c>
    </row>
    <row r="96" spans="1:12" ht="15.75" x14ac:dyDescent="0.25">
      <c r="A96" s="2" t="s">
        <v>235</v>
      </c>
      <c r="B96" s="2" t="s">
        <v>86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92</v>
      </c>
    </row>
    <row r="97" spans="1:12" ht="15.75" x14ac:dyDescent="0.25">
      <c r="A97" s="2" t="s">
        <v>185</v>
      </c>
      <c r="B97" s="2" t="s">
        <v>186</v>
      </c>
      <c r="C97" s="2">
        <v>97</v>
      </c>
      <c r="D97" s="2">
        <v>105</v>
      </c>
      <c r="E97" s="2">
        <v>105</v>
      </c>
      <c r="F97" s="2">
        <v>94</v>
      </c>
      <c r="G97" s="2">
        <v>117</v>
      </c>
      <c r="H97" s="2">
        <v>96</v>
      </c>
      <c r="I97" s="2">
        <v>124</v>
      </c>
      <c r="J97" s="2">
        <v>117</v>
      </c>
      <c r="K97" s="2">
        <v>91</v>
      </c>
      <c r="L97" s="2">
        <v>100</v>
      </c>
    </row>
    <row r="98" spans="1:12" ht="15.75" x14ac:dyDescent="0.25">
      <c r="A98" s="2" t="s">
        <v>187</v>
      </c>
      <c r="B98" s="2" t="s">
        <v>40</v>
      </c>
      <c r="C98" s="2">
        <v>127</v>
      </c>
      <c r="D98" s="2">
        <v>109</v>
      </c>
      <c r="E98" s="2">
        <v>108</v>
      </c>
      <c r="F98" s="2">
        <v>97</v>
      </c>
      <c r="G98" s="2">
        <v>135</v>
      </c>
      <c r="H98" s="2">
        <v>104</v>
      </c>
      <c r="I98" s="2">
        <v>146</v>
      </c>
      <c r="J98" s="2">
        <v>124</v>
      </c>
      <c r="K98" s="2">
        <v>120</v>
      </c>
      <c r="L98" s="2">
        <v>89</v>
      </c>
    </row>
    <row r="99" spans="1:12" ht="15.75" x14ac:dyDescent="0.25">
      <c r="A99" s="2" t="s">
        <v>187</v>
      </c>
      <c r="B99" s="2" t="s">
        <v>188</v>
      </c>
      <c r="C99" s="2">
        <v>97</v>
      </c>
      <c r="D99" s="2">
        <v>101</v>
      </c>
      <c r="E99" s="2">
        <v>93</v>
      </c>
      <c r="F99" s="2">
        <v>109</v>
      </c>
      <c r="G99" s="2">
        <v>90</v>
      </c>
      <c r="H99" s="2">
        <v>104</v>
      </c>
      <c r="I99" s="2">
        <v>105</v>
      </c>
      <c r="J99" s="2">
        <v>90</v>
      </c>
      <c r="K99" s="2">
        <v>119</v>
      </c>
      <c r="L99" s="2">
        <v>97</v>
      </c>
    </row>
    <row r="100" spans="1:12" ht="15.75" x14ac:dyDescent="0.25">
      <c r="A100" s="2" t="s">
        <v>187</v>
      </c>
      <c r="B100" s="2" t="s">
        <v>189</v>
      </c>
      <c r="C100" s="2">
        <v>95</v>
      </c>
      <c r="D100" s="2">
        <v>117</v>
      </c>
      <c r="E100" s="2">
        <v>103</v>
      </c>
      <c r="F100" s="2">
        <v>101</v>
      </c>
      <c r="G100" s="2">
        <v>114</v>
      </c>
      <c r="H100" s="2">
        <v>93</v>
      </c>
      <c r="I100" s="2">
        <v>112</v>
      </c>
      <c r="J100" s="2">
        <v>81</v>
      </c>
      <c r="K100" s="2">
        <v>102</v>
      </c>
      <c r="L100" s="2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opLeftCell="A72" workbookViewId="0">
      <selection activeCell="P1" sqref="P1:P100"/>
    </sheetView>
  </sheetViews>
  <sheetFormatPr defaultRowHeight="15.75" x14ac:dyDescent="0.25"/>
  <cols>
    <col min="1" max="1" width="11.85546875" style="8" bestFit="1" customWidth="1"/>
    <col min="2" max="2" width="5.28515625" bestFit="1" customWidth="1"/>
    <col min="3" max="3" width="2" customWidth="1"/>
    <col min="4" max="4" width="1.7109375" customWidth="1"/>
    <col min="5" max="5" width="2.42578125" style="14" customWidth="1"/>
    <col min="6" max="6" width="1.28515625" style="6" customWidth="1"/>
    <col min="7" max="7" width="1.85546875" style="6" customWidth="1"/>
    <col min="8" max="8" width="1.7109375" style="6" customWidth="1"/>
    <col min="9" max="9" width="1.5703125" style="6" customWidth="1"/>
    <col min="10" max="11" width="2.28515625" style="6" customWidth="1"/>
    <col min="12" max="12" width="2.140625" style="6" customWidth="1"/>
    <col min="13" max="13" width="2" style="6" customWidth="1"/>
    <col min="14" max="14" width="1.5703125" style="6" customWidth="1"/>
    <col min="15" max="15" width="2.5703125" bestFit="1" customWidth="1"/>
    <col min="16" max="16" width="3.85546875" bestFit="1" customWidth="1"/>
    <col min="17" max="17" width="22.42578125" bestFit="1" customWidth="1"/>
    <col min="18" max="18" width="20" bestFit="1" customWidth="1"/>
    <col min="19" max="20" width="8.5703125" bestFit="1" customWidth="1"/>
    <col min="21" max="21" width="6.85546875" bestFit="1" customWidth="1"/>
    <col min="22" max="22" width="8.5703125" bestFit="1" customWidth="1"/>
    <col min="23" max="23" width="7.140625" bestFit="1" customWidth="1"/>
    <col min="24" max="24" width="7.42578125" bestFit="1" customWidth="1"/>
    <col min="25" max="25" width="6.42578125" bestFit="1" customWidth="1"/>
    <col min="26" max="26" width="7.28515625" bestFit="1" customWidth="1"/>
    <col min="27" max="27" width="9.5703125" bestFit="1" customWidth="1"/>
    <col min="28" max="28" width="8.42578125" bestFit="1" customWidth="1"/>
    <col min="29" max="29" width="9.5703125" bestFit="1" customWidth="1"/>
  </cols>
  <sheetData>
    <row r="1" spans="1:29" x14ac:dyDescent="0.25">
      <c r="A1" s="8" t="s">
        <v>232</v>
      </c>
      <c r="B1" s="2" t="s">
        <v>218</v>
      </c>
      <c r="C1" s="2" t="s">
        <v>1</v>
      </c>
      <c r="D1" s="2" t="s">
        <v>2</v>
      </c>
      <c r="E1" s="1">
        <v>43378</v>
      </c>
      <c r="F1" s="1">
        <v>43757</v>
      </c>
      <c r="G1" s="1">
        <v>43406</v>
      </c>
      <c r="H1" s="1">
        <v>43427</v>
      </c>
      <c r="I1" s="1">
        <v>43448</v>
      </c>
      <c r="J1" s="3">
        <v>43469</v>
      </c>
      <c r="K1" s="1">
        <v>43490</v>
      </c>
      <c r="L1" s="1">
        <v>43504</v>
      </c>
      <c r="M1" s="1">
        <v>43525</v>
      </c>
      <c r="N1" s="1">
        <v>43546</v>
      </c>
      <c r="O1" s="2"/>
      <c r="P1" s="2" t="s">
        <v>218</v>
      </c>
      <c r="Q1" s="2" t="s">
        <v>3</v>
      </c>
      <c r="R1" s="2" t="s">
        <v>2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</row>
    <row r="2" spans="1:29" x14ac:dyDescent="0.25">
      <c r="A2" s="8">
        <v>1</v>
      </c>
      <c r="B2" s="12"/>
      <c r="C2" s="2" t="s">
        <v>187</v>
      </c>
      <c r="D2" s="2" t="s">
        <v>40</v>
      </c>
      <c r="E2" s="2">
        <v>127</v>
      </c>
      <c r="F2" s="2">
        <v>109</v>
      </c>
      <c r="G2" s="2">
        <v>108</v>
      </c>
      <c r="H2" s="2">
        <v>97</v>
      </c>
      <c r="I2" s="2">
        <v>135</v>
      </c>
      <c r="J2" s="2">
        <v>104</v>
      </c>
      <c r="K2" s="2">
        <v>146</v>
      </c>
      <c r="L2" s="2">
        <v>124</v>
      </c>
      <c r="M2" s="2">
        <v>120</v>
      </c>
      <c r="N2" s="2">
        <v>89</v>
      </c>
      <c r="O2" s="2"/>
      <c r="P2" s="2">
        <v>10</v>
      </c>
      <c r="Q2" s="2" t="s">
        <v>187</v>
      </c>
      <c r="R2" s="2" t="s">
        <v>40</v>
      </c>
      <c r="S2" s="2">
        <v>973</v>
      </c>
      <c r="T2" s="2">
        <v>869</v>
      </c>
      <c r="U2" s="2">
        <v>146</v>
      </c>
      <c r="V2" s="2">
        <v>135</v>
      </c>
      <c r="W2" s="2">
        <v>127</v>
      </c>
      <c r="X2" s="2">
        <v>124</v>
      </c>
      <c r="Y2" s="2">
        <v>120</v>
      </c>
      <c r="Z2" s="2">
        <v>109</v>
      </c>
      <c r="AA2" s="2">
        <v>108</v>
      </c>
      <c r="AB2" s="2">
        <v>104</v>
      </c>
      <c r="AC2" s="2">
        <v>89</v>
      </c>
    </row>
    <row r="3" spans="1:29" x14ac:dyDescent="0.25">
      <c r="A3" s="8">
        <v>2</v>
      </c>
      <c r="B3" s="2"/>
      <c r="C3" s="2" t="s">
        <v>80</v>
      </c>
      <c r="D3" s="2" t="s">
        <v>81</v>
      </c>
      <c r="E3" s="2">
        <v>99</v>
      </c>
      <c r="F3" s="2">
        <v>113</v>
      </c>
      <c r="G3" s="2">
        <v>118</v>
      </c>
      <c r="H3" s="2">
        <v>134</v>
      </c>
      <c r="I3" s="2">
        <v>107</v>
      </c>
      <c r="J3" s="2">
        <v>116</v>
      </c>
      <c r="K3" s="2">
        <v>118</v>
      </c>
      <c r="L3" s="2">
        <v>108</v>
      </c>
      <c r="M3" s="2">
        <v>114</v>
      </c>
      <c r="N3" s="2">
        <v>113</v>
      </c>
      <c r="O3" s="2"/>
      <c r="P3" s="2">
        <v>10</v>
      </c>
      <c r="Q3" s="2" t="s">
        <v>80</v>
      </c>
      <c r="R3" s="2" t="s">
        <v>81</v>
      </c>
      <c r="S3" s="2">
        <v>934</v>
      </c>
      <c r="T3" s="2">
        <v>826</v>
      </c>
      <c r="U3" s="2">
        <v>134</v>
      </c>
      <c r="V3" s="2">
        <v>118</v>
      </c>
      <c r="W3" s="2">
        <v>118</v>
      </c>
      <c r="X3" s="2">
        <v>116</v>
      </c>
      <c r="Y3" s="2">
        <v>114</v>
      </c>
      <c r="Z3" s="2">
        <v>113</v>
      </c>
      <c r="AA3" s="2">
        <v>113</v>
      </c>
      <c r="AB3" s="2">
        <v>108</v>
      </c>
      <c r="AC3" s="2">
        <v>99</v>
      </c>
    </row>
    <row r="4" spans="1:29" x14ac:dyDescent="0.25">
      <c r="A4" s="8">
        <v>3</v>
      </c>
      <c r="B4" s="2"/>
      <c r="C4" s="2" t="s">
        <v>78</v>
      </c>
      <c r="D4" s="2" t="s">
        <v>19</v>
      </c>
      <c r="E4" s="2">
        <v>109</v>
      </c>
      <c r="F4" s="2">
        <v>112</v>
      </c>
      <c r="G4" s="2">
        <v>104</v>
      </c>
      <c r="H4" s="2">
        <v>109</v>
      </c>
      <c r="I4" s="2">
        <v>119</v>
      </c>
      <c r="J4" s="2">
        <v>100</v>
      </c>
      <c r="K4" s="2">
        <v>104</v>
      </c>
      <c r="L4" s="2">
        <v>140</v>
      </c>
      <c r="M4" s="2">
        <v>96</v>
      </c>
      <c r="N4" s="2">
        <v>128</v>
      </c>
      <c r="O4" s="2">
        <v>0</v>
      </c>
      <c r="P4" s="2">
        <v>10</v>
      </c>
      <c r="Q4" s="2" t="s">
        <v>78</v>
      </c>
      <c r="R4" s="2" t="s">
        <v>19</v>
      </c>
      <c r="S4" s="2">
        <v>925</v>
      </c>
      <c r="T4" s="2">
        <v>821</v>
      </c>
      <c r="U4" s="2">
        <v>140</v>
      </c>
      <c r="V4" s="2">
        <v>128</v>
      </c>
      <c r="W4" s="2">
        <v>119</v>
      </c>
      <c r="X4" s="2">
        <v>112</v>
      </c>
      <c r="Y4" s="2">
        <v>109</v>
      </c>
      <c r="Z4" s="2">
        <v>109</v>
      </c>
      <c r="AA4" s="2">
        <v>104</v>
      </c>
      <c r="AB4" s="2">
        <v>104</v>
      </c>
      <c r="AC4" s="2">
        <v>0</v>
      </c>
    </row>
    <row r="5" spans="1:29" x14ac:dyDescent="0.25">
      <c r="A5" s="8">
        <v>4</v>
      </c>
      <c r="B5" s="2"/>
      <c r="C5" s="2" t="s">
        <v>220</v>
      </c>
      <c r="D5" s="2" t="s">
        <v>221</v>
      </c>
      <c r="E5" s="2">
        <v>98</v>
      </c>
      <c r="F5" s="2">
        <v>119</v>
      </c>
      <c r="G5" s="2">
        <v>98</v>
      </c>
      <c r="H5" s="2">
        <v>124</v>
      </c>
      <c r="I5" s="2">
        <v>128</v>
      </c>
      <c r="J5" s="2">
        <v>91</v>
      </c>
      <c r="K5" s="2">
        <v>110</v>
      </c>
      <c r="L5" s="2">
        <v>115</v>
      </c>
      <c r="M5" s="2">
        <v>131</v>
      </c>
      <c r="N5" s="2">
        <v>91</v>
      </c>
      <c r="O5" s="2"/>
      <c r="P5" s="2">
        <v>10</v>
      </c>
      <c r="Q5" s="2" t="s">
        <v>220</v>
      </c>
      <c r="R5" s="2" t="s">
        <v>221</v>
      </c>
      <c r="S5" s="2">
        <v>923</v>
      </c>
      <c r="T5" s="2">
        <v>825</v>
      </c>
      <c r="U5" s="2">
        <v>131</v>
      </c>
      <c r="V5" s="2">
        <v>128</v>
      </c>
      <c r="W5" s="2">
        <v>124</v>
      </c>
      <c r="X5" s="2">
        <v>119</v>
      </c>
      <c r="Y5" s="2">
        <v>115</v>
      </c>
      <c r="Z5" s="2">
        <v>110</v>
      </c>
      <c r="AA5" s="2">
        <v>98</v>
      </c>
      <c r="AB5" s="2">
        <v>98</v>
      </c>
      <c r="AC5" s="2">
        <v>91</v>
      </c>
    </row>
    <row r="6" spans="1:29" x14ac:dyDescent="0.25">
      <c r="A6" s="8">
        <v>5</v>
      </c>
      <c r="B6" s="2"/>
      <c r="C6" s="2" t="s">
        <v>87</v>
      </c>
      <c r="D6" s="2" t="s">
        <v>88</v>
      </c>
      <c r="E6" s="2">
        <v>118</v>
      </c>
      <c r="F6" s="2">
        <v>99</v>
      </c>
      <c r="G6" s="2">
        <v>88</v>
      </c>
      <c r="H6" s="2">
        <v>118</v>
      </c>
      <c r="I6" s="2">
        <v>95</v>
      </c>
      <c r="J6" s="2">
        <v>125</v>
      </c>
      <c r="K6" s="2">
        <v>107</v>
      </c>
      <c r="L6" s="2">
        <v>108</v>
      </c>
      <c r="M6" s="2">
        <v>116</v>
      </c>
      <c r="N6" s="2">
        <v>129</v>
      </c>
      <c r="O6" s="2"/>
      <c r="P6" s="2">
        <v>10</v>
      </c>
      <c r="Q6" s="2" t="s">
        <v>87</v>
      </c>
      <c r="R6" s="2" t="s">
        <v>88</v>
      </c>
      <c r="S6" s="2">
        <v>920</v>
      </c>
      <c r="T6" s="2">
        <v>821</v>
      </c>
      <c r="U6" s="2">
        <v>129</v>
      </c>
      <c r="V6" s="2">
        <v>125</v>
      </c>
      <c r="W6" s="2">
        <v>118</v>
      </c>
      <c r="X6" s="2">
        <v>118</v>
      </c>
      <c r="Y6" s="2">
        <v>116</v>
      </c>
      <c r="Z6" s="2">
        <v>108</v>
      </c>
      <c r="AA6" s="2">
        <v>107</v>
      </c>
      <c r="AB6" s="2">
        <v>99</v>
      </c>
      <c r="AC6" s="2">
        <v>88</v>
      </c>
    </row>
    <row r="7" spans="1:29" x14ac:dyDescent="0.25">
      <c r="A7" s="8">
        <v>6</v>
      </c>
      <c r="B7" s="2"/>
      <c r="C7" s="2" t="s">
        <v>165</v>
      </c>
      <c r="D7" s="2" t="s">
        <v>67</v>
      </c>
      <c r="E7" s="2">
        <v>103</v>
      </c>
      <c r="F7" s="2">
        <v>90</v>
      </c>
      <c r="G7" s="2">
        <v>122</v>
      </c>
      <c r="H7" s="2">
        <v>114</v>
      </c>
      <c r="I7" s="2">
        <v>116</v>
      </c>
      <c r="J7" s="2">
        <v>97</v>
      </c>
      <c r="K7" s="2">
        <v>126</v>
      </c>
      <c r="L7" s="2">
        <v>118</v>
      </c>
      <c r="M7" s="2">
        <v>115</v>
      </c>
      <c r="N7" s="2">
        <v>91</v>
      </c>
      <c r="O7" s="2"/>
      <c r="P7" s="2">
        <v>10</v>
      </c>
      <c r="Q7" s="2" t="s">
        <v>165</v>
      </c>
      <c r="R7" s="2" t="s">
        <v>67</v>
      </c>
      <c r="S7" s="2">
        <v>911</v>
      </c>
      <c r="T7" s="2">
        <v>814</v>
      </c>
      <c r="U7" s="2">
        <v>126</v>
      </c>
      <c r="V7" s="2">
        <v>122</v>
      </c>
      <c r="W7" s="2">
        <v>118</v>
      </c>
      <c r="X7" s="2">
        <v>116</v>
      </c>
      <c r="Y7" s="2">
        <v>115</v>
      </c>
      <c r="Z7" s="2">
        <v>114</v>
      </c>
      <c r="AA7" s="2">
        <v>103</v>
      </c>
      <c r="AB7" s="2">
        <v>97</v>
      </c>
      <c r="AC7" s="2">
        <v>90</v>
      </c>
    </row>
    <row r="8" spans="1:29" x14ac:dyDescent="0.25">
      <c r="A8" s="8">
        <v>7</v>
      </c>
      <c r="B8" s="2"/>
      <c r="C8" s="2" t="s">
        <v>80</v>
      </c>
      <c r="D8" s="2" t="s">
        <v>82</v>
      </c>
      <c r="E8" s="2">
        <v>116</v>
      </c>
      <c r="F8" s="2">
        <v>102</v>
      </c>
      <c r="G8" s="2">
        <v>108</v>
      </c>
      <c r="H8" s="2">
        <v>105</v>
      </c>
      <c r="I8" s="2">
        <v>127</v>
      </c>
      <c r="J8" s="2">
        <v>125</v>
      </c>
      <c r="K8" s="2">
        <v>106</v>
      </c>
      <c r="L8" s="2">
        <v>95</v>
      </c>
      <c r="M8" s="2">
        <v>102</v>
      </c>
      <c r="N8" s="2">
        <v>121</v>
      </c>
      <c r="O8" s="2"/>
      <c r="P8" s="2">
        <v>10</v>
      </c>
      <c r="Q8" s="2" t="s">
        <v>80</v>
      </c>
      <c r="R8" s="2" t="s">
        <v>82</v>
      </c>
      <c r="S8" s="2">
        <v>910</v>
      </c>
      <c r="T8" s="2">
        <v>808</v>
      </c>
      <c r="U8" s="2">
        <v>127</v>
      </c>
      <c r="V8" s="2">
        <v>125</v>
      </c>
      <c r="W8" s="2">
        <v>121</v>
      </c>
      <c r="X8" s="2">
        <v>116</v>
      </c>
      <c r="Y8" s="2">
        <v>108</v>
      </c>
      <c r="Z8" s="2">
        <v>106</v>
      </c>
      <c r="AA8" s="2">
        <v>105</v>
      </c>
      <c r="AB8" s="2">
        <v>102</v>
      </c>
      <c r="AC8" s="2">
        <v>95</v>
      </c>
    </row>
    <row r="9" spans="1:29" x14ac:dyDescent="0.25">
      <c r="A9" s="8">
        <v>8</v>
      </c>
      <c r="B9" s="2"/>
      <c r="C9" s="2" t="s">
        <v>123</v>
      </c>
      <c r="D9" s="2" t="s">
        <v>27</v>
      </c>
      <c r="E9" s="2">
        <v>114</v>
      </c>
      <c r="F9" s="2">
        <v>111</v>
      </c>
      <c r="G9" s="2">
        <v>89</v>
      </c>
      <c r="H9" s="2">
        <v>124</v>
      </c>
      <c r="I9" s="2">
        <v>86</v>
      </c>
      <c r="J9" s="2">
        <v>111</v>
      </c>
      <c r="K9" s="2">
        <v>106</v>
      </c>
      <c r="L9" s="2">
        <v>123</v>
      </c>
      <c r="M9" s="2">
        <v>106</v>
      </c>
      <c r="N9" s="2">
        <v>115</v>
      </c>
      <c r="O9" s="2">
        <v>0</v>
      </c>
      <c r="P9" s="2">
        <v>10</v>
      </c>
      <c r="Q9" s="2" t="s">
        <v>123</v>
      </c>
      <c r="R9" s="2" t="s">
        <v>27</v>
      </c>
      <c r="S9" s="2">
        <v>910</v>
      </c>
      <c r="T9" s="2">
        <v>804</v>
      </c>
      <c r="U9" s="2">
        <v>124</v>
      </c>
      <c r="V9" s="2">
        <v>123</v>
      </c>
      <c r="W9" s="2">
        <v>115</v>
      </c>
      <c r="X9" s="2">
        <v>114</v>
      </c>
      <c r="Y9" s="2">
        <v>111</v>
      </c>
      <c r="Z9" s="2">
        <v>111</v>
      </c>
      <c r="AA9" s="2">
        <v>106</v>
      </c>
      <c r="AB9" s="2">
        <v>106</v>
      </c>
      <c r="AC9" s="2">
        <v>0</v>
      </c>
    </row>
    <row r="10" spans="1:29" x14ac:dyDescent="0.25">
      <c r="A10" s="8">
        <v>9</v>
      </c>
      <c r="B10" s="2"/>
      <c r="C10" s="2" t="s">
        <v>97</v>
      </c>
      <c r="D10" s="2" t="s">
        <v>98</v>
      </c>
      <c r="E10" s="2">
        <v>81</v>
      </c>
      <c r="F10" s="2">
        <v>126</v>
      </c>
      <c r="G10" s="2">
        <v>105</v>
      </c>
      <c r="H10" s="2">
        <v>125</v>
      </c>
      <c r="I10" s="2">
        <v>92</v>
      </c>
      <c r="J10" s="2">
        <v>100</v>
      </c>
      <c r="K10" s="2">
        <v>109</v>
      </c>
      <c r="L10" s="2">
        <v>112</v>
      </c>
      <c r="M10" s="2">
        <v>111</v>
      </c>
      <c r="N10" s="2">
        <v>116</v>
      </c>
      <c r="O10" s="2">
        <v>0</v>
      </c>
      <c r="P10" s="2">
        <v>10</v>
      </c>
      <c r="Q10" s="2" t="s">
        <v>97</v>
      </c>
      <c r="R10" s="2" t="s">
        <v>98</v>
      </c>
      <c r="S10" s="2">
        <v>904</v>
      </c>
      <c r="T10" s="2">
        <v>804</v>
      </c>
      <c r="U10" s="2">
        <v>126</v>
      </c>
      <c r="V10" s="2">
        <v>125</v>
      </c>
      <c r="W10" s="2">
        <v>116</v>
      </c>
      <c r="X10" s="2">
        <v>112</v>
      </c>
      <c r="Y10" s="2">
        <v>111</v>
      </c>
      <c r="Z10" s="2">
        <v>109</v>
      </c>
      <c r="AA10" s="2">
        <v>105</v>
      </c>
      <c r="AB10" s="2">
        <v>100</v>
      </c>
      <c r="AC10" s="2">
        <v>0</v>
      </c>
    </row>
    <row r="11" spans="1:29" x14ac:dyDescent="0.25">
      <c r="A11" s="8">
        <v>10</v>
      </c>
      <c r="B11" s="2"/>
      <c r="C11" s="2" t="s">
        <v>48</v>
      </c>
      <c r="D11" s="2" t="s">
        <v>52</v>
      </c>
      <c r="E11" s="2">
        <v>130</v>
      </c>
      <c r="F11" s="2">
        <v>111</v>
      </c>
      <c r="G11" s="2">
        <v>103</v>
      </c>
      <c r="H11" s="2">
        <v>106</v>
      </c>
      <c r="I11" s="2">
        <v>93</v>
      </c>
      <c r="J11" s="2">
        <v>108</v>
      </c>
      <c r="K11" s="2">
        <v>118</v>
      </c>
      <c r="L11" s="2">
        <v>115</v>
      </c>
      <c r="M11" s="2">
        <v>91</v>
      </c>
      <c r="N11" s="2">
        <v>110</v>
      </c>
      <c r="O11" s="2"/>
      <c r="P11" s="2">
        <v>10</v>
      </c>
      <c r="Q11" s="2" t="s">
        <v>48</v>
      </c>
      <c r="R11" s="2" t="s">
        <v>52</v>
      </c>
      <c r="S11" s="2">
        <v>901</v>
      </c>
      <c r="T11" s="2">
        <v>798</v>
      </c>
      <c r="U11" s="2">
        <v>130</v>
      </c>
      <c r="V11" s="2">
        <v>118</v>
      </c>
      <c r="W11" s="2">
        <v>115</v>
      </c>
      <c r="X11" s="2">
        <v>111</v>
      </c>
      <c r="Y11" s="2">
        <v>110</v>
      </c>
      <c r="Z11" s="2">
        <v>108</v>
      </c>
      <c r="AA11" s="2">
        <v>106</v>
      </c>
      <c r="AB11" s="2">
        <v>103</v>
      </c>
      <c r="AC11" s="2">
        <v>91</v>
      </c>
    </row>
    <row r="12" spans="1:29" x14ac:dyDescent="0.25">
      <c r="A12" s="8">
        <v>11</v>
      </c>
      <c r="B12" s="2"/>
      <c r="C12" s="2" t="s">
        <v>173</v>
      </c>
      <c r="D12" s="2" t="s">
        <v>84</v>
      </c>
      <c r="E12" s="2">
        <v>99</v>
      </c>
      <c r="F12" s="2">
        <v>118</v>
      </c>
      <c r="G12" s="2">
        <v>113</v>
      </c>
      <c r="H12" s="2">
        <v>112</v>
      </c>
      <c r="I12" s="2">
        <v>124</v>
      </c>
      <c r="J12" s="2">
        <v>110</v>
      </c>
      <c r="K12" s="2">
        <v>99</v>
      </c>
      <c r="L12" s="2">
        <v>124</v>
      </c>
      <c r="M12" s="2">
        <v>98</v>
      </c>
      <c r="N12" s="2">
        <v>100</v>
      </c>
      <c r="O12" s="2"/>
      <c r="P12" s="2">
        <v>10</v>
      </c>
      <c r="Q12" s="2" t="s">
        <v>173</v>
      </c>
      <c r="R12" s="2" t="s">
        <v>84</v>
      </c>
      <c r="S12" s="2">
        <v>900</v>
      </c>
      <c r="T12" s="2">
        <v>801</v>
      </c>
      <c r="U12" s="2">
        <v>124</v>
      </c>
      <c r="V12" s="2">
        <v>124</v>
      </c>
      <c r="W12" s="2">
        <v>118</v>
      </c>
      <c r="X12" s="2">
        <v>113</v>
      </c>
      <c r="Y12" s="2">
        <v>112</v>
      </c>
      <c r="Z12" s="2">
        <v>110</v>
      </c>
      <c r="AA12" s="2">
        <v>100</v>
      </c>
      <c r="AB12" s="2">
        <v>99</v>
      </c>
      <c r="AC12" s="2">
        <v>98</v>
      </c>
    </row>
    <row r="13" spans="1:29" x14ac:dyDescent="0.25">
      <c r="A13" s="8">
        <v>12</v>
      </c>
      <c r="B13" s="2"/>
      <c r="C13" s="2" t="s">
        <v>129</v>
      </c>
      <c r="D13" s="2" t="s">
        <v>81</v>
      </c>
      <c r="E13" s="2">
        <v>115</v>
      </c>
      <c r="F13" s="2">
        <v>118</v>
      </c>
      <c r="G13" s="2">
        <v>101</v>
      </c>
      <c r="H13" s="2">
        <v>109</v>
      </c>
      <c r="I13" s="2">
        <v>114</v>
      </c>
      <c r="J13" s="2">
        <v>99</v>
      </c>
      <c r="K13" s="2">
        <v>110</v>
      </c>
      <c r="L13" s="2">
        <v>91</v>
      </c>
      <c r="M13" s="2">
        <v>110</v>
      </c>
      <c r="N13" s="2">
        <v>120</v>
      </c>
      <c r="O13" s="2">
        <v>0</v>
      </c>
      <c r="P13" s="2">
        <v>10</v>
      </c>
      <c r="Q13" s="2" t="s">
        <v>129</v>
      </c>
      <c r="R13" s="2" t="s">
        <v>81</v>
      </c>
      <c r="S13" s="2">
        <v>897</v>
      </c>
      <c r="T13" s="2">
        <v>796</v>
      </c>
      <c r="U13" s="2">
        <v>120</v>
      </c>
      <c r="V13" s="2">
        <v>118</v>
      </c>
      <c r="W13" s="2">
        <v>115</v>
      </c>
      <c r="X13" s="2">
        <v>114</v>
      </c>
      <c r="Y13" s="2">
        <v>110</v>
      </c>
      <c r="Z13" s="2">
        <v>110</v>
      </c>
      <c r="AA13" s="2">
        <v>109</v>
      </c>
      <c r="AB13" s="2">
        <v>101</v>
      </c>
      <c r="AC13" s="2">
        <v>0</v>
      </c>
    </row>
    <row r="14" spans="1:29" x14ac:dyDescent="0.25">
      <c r="A14" s="8">
        <v>13</v>
      </c>
      <c r="B14" s="2"/>
      <c r="C14" s="2" t="s">
        <v>127</v>
      </c>
      <c r="D14" s="2" t="s">
        <v>128</v>
      </c>
      <c r="E14" s="2">
        <v>111</v>
      </c>
      <c r="F14" s="2">
        <v>102</v>
      </c>
      <c r="G14" s="2">
        <v>85</v>
      </c>
      <c r="H14" s="2">
        <v>108</v>
      </c>
      <c r="I14" s="2">
        <v>98</v>
      </c>
      <c r="J14" s="2">
        <v>117</v>
      </c>
      <c r="K14" s="2">
        <v>108</v>
      </c>
      <c r="L14" s="2">
        <v>96</v>
      </c>
      <c r="M14" s="2">
        <v>120</v>
      </c>
      <c r="N14" s="2">
        <v>130</v>
      </c>
      <c r="O14" s="2"/>
      <c r="P14" s="2">
        <v>10</v>
      </c>
      <c r="Q14" s="2" t="s">
        <v>127</v>
      </c>
      <c r="R14" s="2" t="s">
        <v>128</v>
      </c>
      <c r="S14" s="2">
        <v>894</v>
      </c>
      <c r="T14" s="2">
        <v>796</v>
      </c>
      <c r="U14" s="2">
        <v>130</v>
      </c>
      <c r="V14" s="2">
        <v>120</v>
      </c>
      <c r="W14" s="2">
        <v>117</v>
      </c>
      <c r="X14" s="2">
        <v>111</v>
      </c>
      <c r="Y14" s="2">
        <v>108</v>
      </c>
      <c r="Z14" s="2">
        <v>108</v>
      </c>
      <c r="AA14" s="2">
        <v>102</v>
      </c>
      <c r="AB14" s="2">
        <v>98</v>
      </c>
      <c r="AC14" s="2">
        <v>85</v>
      </c>
    </row>
    <row r="15" spans="1:29" x14ac:dyDescent="0.25">
      <c r="A15" s="8">
        <v>14</v>
      </c>
      <c r="B15" s="2"/>
      <c r="C15" s="2" t="s">
        <v>183</v>
      </c>
      <c r="D15" s="2" t="s">
        <v>184</v>
      </c>
      <c r="E15" s="2">
        <v>102</v>
      </c>
      <c r="F15" s="2">
        <v>95</v>
      </c>
      <c r="G15" s="2">
        <v>121</v>
      </c>
      <c r="H15" s="2">
        <v>112</v>
      </c>
      <c r="I15" s="2">
        <v>115</v>
      </c>
      <c r="J15" s="2">
        <v>100</v>
      </c>
      <c r="K15" s="2">
        <v>134</v>
      </c>
      <c r="L15" s="2">
        <v>99</v>
      </c>
      <c r="M15" s="2">
        <v>0</v>
      </c>
      <c r="N15" s="2">
        <v>111</v>
      </c>
      <c r="O15" s="2"/>
      <c r="P15" s="2">
        <v>9</v>
      </c>
      <c r="Q15" s="2" t="s">
        <v>183</v>
      </c>
      <c r="R15" s="2" t="s">
        <v>184</v>
      </c>
      <c r="S15" s="2">
        <v>894</v>
      </c>
      <c r="T15" s="2">
        <v>795</v>
      </c>
      <c r="U15" s="2">
        <v>134</v>
      </c>
      <c r="V15" s="2">
        <v>121</v>
      </c>
      <c r="W15" s="2">
        <v>115</v>
      </c>
      <c r="X15" s="2">
        <v>112</v>
      </c>
      <c r="Y15" s="2">
        <v>111</v>
      </c>
      <c r="Z15" s="2">
        <v>102</v>
      </c>
      <c r="AA15" s="2">
        <v>100</v>
      </c>
      <c r="AB15" s="2">
        <v>99</v>
      </c>
      <c r="AC15" s="2">
        <v>0</v>
      </c>
    </row>
    <row r="16" spans="1:29" x14ac:dyDescent="0.25">
      <c r="A16" s="8">
        <v>15</v>
      </c>
      <c r="B16" s="2"/>
      <c r="C16" s="2" t="s">
        <v>165</v>
      </c>
      <c r="D16" s="2" t="s">
        <v>146</v>
      </c>
      <c r="E16" s="2">
        <v>100</v>
      </c>
      <c r="F16" s="2">
        <v>103</v>
      </c>
      <c r="G16" s="2">
        <v>119</v>
      </c>
      <c r="H16" s="2">
        <v>127</v>
      </c>
      <c r="I16" s="2">
        <v>94</v>
      </c>
      <c r="J16" s="2">
        <v>105</v>
      </c>
      <c r="K16" s="2">
        <v>110</v>
      </c>
      <c r="L16" s="2">
        <v>114</v>
      </c>
      <c r="M16" s="2">
        <v>112</v>
      </c>
      <c r="N16" s="2">
        <v>99</v>
      </c>
      <c r="O16" s="2"/>
      <c r="P16" s="2">
        <v>10</v>
      </c>
      <c r="Q16" s="2" t="s">
        <v>165</v>
      </c>
      <c r="R16" s="2" t="s">
        <v>146</v>
      </c>
      <c r="S16" s="2">
        <v>890</v>
      </c>
      <c r="T16" s="2">
        <v>790</v>
      </c>
      <c r="U16" s="2">
        <v>127</v>
      </c>
      <c r="V16" s="2">
        <v>119</v>
      </c>
      <c r="W16" s="2">
        <v>114</v>
      </c>
      <c r="X16" s="2">
        <v>112</v>
      </c>
      <c r="Y16" s="2">
        <v>110</v>
      </c>
      <c r="Z16" s="2">
        <v>105</v>
      </c>
      <c r="AA16" s="2">
        <v>103</v>
      </c>
      <c r="AB16" s="2">
        <v>100</v>
      </c>
      <c r="AC16" s="2">
        <v>94</v>
      </c>
    </row>
    <row r="17" spans="1:29" x14ac:dyDescent="0.25">
      <c r="A17" s="8">
        <v>16</v>
      </c>
      <c r="B17" s="2"/>
      <c r="C17" s="2" t="s">
        <v>66</v>
      </c>
      <c r="D17" s="2" t="s">
        <v>67</v>
      </c>
      <c r="E17" s="2">
        <v>128</v>
      </c>
      <c r="F17" s="2">
        <v>107</v>
      </c>
      <c r="G17" s="2">
        <v>100</v>
      </c>
      <c r="H17" s="2">
        <v>111</v>
      </c>
      <c r="I17" s="2">
        <v>114</v>
      </c>
      <c r="J17" s="2">
        <v>105</v>
      </c>
      <c r="K17" s="2">
        <v>108</v>
      </c>
      <c r="L17" s="2">
        <v>104</v>
      </c>
      <c r="M17" s="2">
        <v>0</v>
      </c>
      <c r="N17" s="2">
        <v>111</v>
      </c>
      <c r="O17" s="2">
        <v>0</v>
      </c>
      <c r="P17" s="2">
        <v>9</v>
      </c>
      <c r="Q17" s="2" t="s">
        <v>66</v>
      </c>
      <c r="R17" s="2" t="s">
        <v>67</v>
      </c>
      <c r="S17" s="2">
        <v>888</v>
      </c>
      <c r="T17" s="2">
        <v>784</v>
      </c>
      <c r="U17" s="2">
        <v>128</v>
      </c>
      <c r="V17" s="2">
        <v>114</v>
      </c>
      <c r="W17" s="2">
        <v>111</v>
      </c>
      <c r="X17" s="2">
        <v>111</v>
      </c>
      <c r="Y17" s="2">
        <v>108</v>
      </c>
      <c r="Z17" s="2">
        <v>107</v>
      </c>
      <c r="AA17" s="2">
        <v>105</v>
      </c>
      <c r="AB17" s="2">
        <v>104</v>
      </c>
      <c r="AC17" s="2">
        <v>0</v>
      </c>
    </row>
    <row r="18" spans="1:29" x14ac:dyDescent="0.25">
      <c r="A18" s="8">
        <v>17</v>
      </c>
      <c r="B18" s="2"/>
      <c r="C18" s="2" t="s">
        <v>129</v>
      </c>
      <c r="D18" s="2" t="s">
        <v>194</v>
      </c>
      <c r="E18" s="2">
        <v>109</v>
      </c>
      <c r="F18" s="2">
        <v>107</v>
      </c>
      <c r="G18" s="2">
        <v>102</v>
      </c>
      <c r="H18" s="2">
        <v>86</v>
      </c>
      <c r="I18" s="2">
        <v>135</v>
      </c>
      <c r="J18" s="2">
        <v>102</v>
      </c>
      <c r="K18" s="2">
        <v>105</v>
      </c>
      <c r="L18" s="2">
        <v>107</v>
      </c>
      <c r="M18" s="2">
        <v>100</v>
      </c>
      <c r="N18" s="2">
        <v>120</v>
      </c>
      <c r="O18" s="2"/>
      <c r="P18" s="2">
        <v>10</v>
      </c>
      <c r="Q18" s="2" t="s">
        <v>129</v>
      </c>
      <c r="R18" s="2" t="s">
        <v>194</v>
      </c>
      <c r="S18" s="2">
        <v>887</v>
      </c>
      <c r="T18" s="2">
        <v>785</v>
      </c>
      <c r="U18" s="2">
        <v>135</v>
      </c>
      <c r="V18" s="2">
        <v>120</v>
      </c>
      <c r="W18" s="2">
        <v>109</v>
      </c>
      <c r="X18" s="2">
        <v>107</v>
      </c>
      <c r="Y18" s="2">
        <v>107</v>
      </c>
      <c r="Z18" s="2">
        <v>105</v>
      </c>
      <c r="AA18" s="2">
        <v>102</v>
      </c>
      <c r="AB18" s="2">
        <v>102</v>
      </c>
      <c r="AC18" s="2">
        <v>86</v>
      </c>
    </row>
    <row r="19" spans="1:29" x14ac:dyDescent="0.25">
      <c r="A19" s="8">
        <v>18</v>
      </c>
      <c r="B19" s="2"/>
      <c r="C19" s="2" t="s">
        <v>164</v>
      </c>
      <c r="D19" s="2" t="s">
        <v>63</v>
      </c>
      <c r="E19" s="2">
        <v>123</v>
      </c>
      <c r="F19" s="2">
        <v>109</v>
      </c>
      <c r="G19" s="2">
        <v>111</v>
      </c>
      <c r="H19" s="2">
        <v>96</v>
      </c>
      <c r="I19" s="2">
        <v>111</v>
      </c>
      <c r="J19" s="2">
        <v>107</v>
      </c>
      <c r="K19" s="2">
        <v>103</v>
      </c>
      <c r="L19" s="2">
        <v>103</v>
      </c>
      <c r="M19" s="2">
        <v>114</v>
      </c>
      <c r="N19" s="2">
        <v>102</v>
      </c>
      <c r="O19" s="2"/>
      <c r="P19" s="2">
        <v>10</v>
      </c>
      <c r="Q19" s="2" t="s">
        <v>164</v>
      </c>
      <c r="R19" s="2" t="s">
        <v>63</v>
      </c>
      <c r="S19" s="2">
        <v>881</v>
      </c>
      <c r="T19" s="2">
        <v>778</v>
      </c>
      <c r="U19" s="2">
        <v>123</v>
      </c>
      <c r="V19" s="2">
        <v>114</v>
      </c>
      <c r="W19" s="2">
        <v>111</v>
      </c>
      <c r="X19" s="2">
        <v>111</v>
      </c>
      <c r="Y19" s="2">
        <v>109</v>
      </c>
      <c r="Z19" s="2">
        <v>107</v>
      </c>
      <c r="AA19" s="2">
        <v>103</v>
      </c>
      <c r="AB19" s="2">
        <v>103</v>
      </c>
      <c r="AC19" s="2">
        <v>96</v>
      </c>
    </row>
    <row r="20" spans="1:29" x14ac:dyDescent="0.25">
      <c r="A20" s="8">
        <v>19</v>
      </c>
      <c r="B20" s="2"/>
      <c r="C20" s="2" t="s">
        <v>219</v>
      </c>
      <c r="D20" s="2" t="s">
        <v>19</v>
      </c>
      <c r="E20" s="2">
        <v>123</v>
      </c>
      <c r="F20" s="2">
        <v>103</v>
      </c>
      <c r="G20" s="2">
        <v>0</v>
      </c>
      <c r="H20" s="2">
        <v>127</v>
      </c>
      <c r="I20" s="2">
        <v>111</v>
      </c>
      <c r="J20" s="2">
        <v>108</v>
      </c>
      <c r="K20" s="2">
        <v>101</v>
      </c>
      <c r="L20" s="2">
        <v>113</v>
      </c>
      <c r="M20" s="2">
        <v>93</v>
      </c>
      <c r="N20" s="2">
        <v>94</v>
      </c>
      <c r="O20" s="2"/>
      <c r="P20" s="2">
        <v>9</v>
      </c>
      <c r="Q20" s="2" t="s">
        <v>219</v>
      </c>
      <c r="R20" s="2" t="s">
        <v>19</v>
      </c>
      <c r="S20" s="2">
        <v>880</v>
      </c>
      <c r="T20" s="2">
        <v>786</v>
      </c>
      <c r="U20" s="2">
        <v>127</v>
      </c>
      <c r="V20" s="2">
        <v>123</v>
      </c>
      <c r="W20" s="2">
        <v>113</v>
      </c>
      <c r="X20" s="2">
        <v>111</v>
      </c>
      <c r="Y20" s="2">
        <v>108</v>
      </c>
      <c r="Z20" s="2">
        <v>103</v>
      </c>
      <c r="AA20" s="2">
        <v>101</v>
      </c>
      <c r="AB20" s="2">
        <v>94</v>
      </c>
      <c r="AC20" s="2">
        <v>0</v>
      </c>
    </row>
    <row r="21" spans="1:29" x14ac:dyDescent="0.25">
      <c r="A21" s="8">
        <v>20</v>
      </c>
      <c r="B21" s="2"/>
      <c r="C21" s="2" t="s">
        <v>112</v>
      </c>
      <c r="D21" s="2" t="s">
        <v>113</v>
      </c>
      <c r="E21" s="2">
        <v>121</v>
      </c>
      <c r="F21" s="2">
        <v>104</v>
      </c>
      <c r="G21" s="2">
        <v>107</v>
      </c>
      <c r="H21" s="2">
        <v>109</v>
      </c>
      <c r="I21" s="2">
        <v>114</v>
      </c>
      <c r="J21" s="2">
        <v>105</v>
      </c>
      <c r="K21" s="2">
        <v>95</v>
      </c>
      <c r="L21" s="2">
        <v>97</v>
      </c>
      <c r="M21" s="2">
        <v>91</v>
      </c>
      <c r="N21" s="2">
        <v>122</v>
      </c>
      <c r="O21" s="2"/>
      <c r="P21" s="2">
        <v>10</v>
      </c>
      <c r="Q21" s="2" t="s">
        <v>112</v>
      </c>
      <c r="R21" s="2" t="s">
        <v>113</v>
      </c>
      <c r="S21" s="2">
        <v>879</v>
      </c>
      <c r="T21" s="2">
        <v>782</v>
      </c>
      <c r="U21" s="2">
        <v>122</v>
      </c>
      <c r="V21" s="2">
        <v>121</v>
      </c>
      <c r="W21" s="2">
        <v>114</v>
      </c>
      <c r="X21" s="2">
        <v>109</v>
      </c>
      <c r="Y21" s="2">
        <v>107</v>
      </c>
      <c r="Z21" s="2">
        <v>105</v>
      </c>
      <c r="AA21" s="2">
        <v>104</v>
      </c>
      <c r="AB21" s="2">
        <v>97</v>
      </c>
      <c r="AC21" s="2">
        <v>91</v>
      </c>
    </row>
    <row r="22" spans="1:29" x14ac:dyDescent="0.25">
      <c r="A22" s="8">
        <v>21</v>
      </c>
      <c r="B22" s="2"/>
      <c r="C22" s="2" t="s">
        <v>48</v>
      </c>
      <c r="D22" s="2" t="s">
        <v>47</v>
      </c>
      <c r="E22" s="2">
        <v>94</v>
      </c>
      <c r="F22" s="2">
        <v>92</v>
      </c>
      <c r="G22" s="2">
        <v>109</v>
      </c>
      <c r="H22" s="2">
        <v>89</v>
      </c>
      <c r="I22" s="2">
        <v>110</v>
      </c>
      <c r="J22" s="2">
        <v>120</v>
      </c>
      <c r="K22" s="2">
        <v>109</v>
      </c>
      <c r="L22" s="2">
        <v>115</v>
      </c>
      <c r="M22" s="2">
        <v>128</v>
      </c>
      <c r="N22" s="2">
        <v>75</v>
      </c>
      <c r="O22" s="2"/>
      <c r="P22" s="2">
        <v>10</v>
      </c>
      <c r="Q22" s="2" t="s">
        <v>48</v>
      </c>
      <c r="R22" s="2" t="s">
        <v>47</v>
      </c>
      <c r="S22" s="2">
        <v>877</v>
      </c>
      <c r="T22" s="2">
        <v>785</v>
      </c>
      <c r="U22" s="2">
        <v>128</v>
      </c>
      <c r="V22" s="2">
        <v>120</v>
      </c>
      <c r="W22" s="2">
        <v>115</v>
      </c>
      <c r="X22" s="2">
        <v>110</v>
      </c>
      <c r="Y22" s="2">
        <v>109</v>
      </c>
      <c r="Z22" s="2">
        <v>109</v>
      </c>
      <c r="AA22" s="2">
        <v>94</v>
      </c>
      <c r="AB22" s="2">
        <v>92</v>
      </c>
      <c r="AC22" s="2">
        <v>75</v>
      </c>
    </row>
    <row r="23" spans="1:29" x14ac:dyDescent="0.25">
      <c r="A23" s="8">
        <v>22</v>
      </c>
      <c r="B23" s="2"/>
      <c r="C23" s="2" t="s">
        <v>68</v>
      </c>
      <c r="D23" s="2" t="s">
        <v>27</v>
      </c>
      <c r="E23" s="2">
        <v>96</v>
      </c>
      <c r="F23" s="2">
        <v>112</v>
      </c>
      <c r="G23" s="2">
        <v>108</v>
      </c>
      <c r="H23" s="2">
        <v>104</v>
      </c>
      <c r="I23" s="2">
        <v>119</v>
      </c>
      <c r="J23" s="2">
        <v>110</v>
      </c>
      <c r="K23" s="2">
        <v>91</v>
      </c>
      <c r="L23" s="2">
        <v>117</v>
      </c>
      <c r="M23" s="2">
        <v>102</v>
      </c>
      <c r="N23" s="2">
        <v>103</v>
      </c>
      <c r="O23" s="2"/>
      <c r="P23" s="2">
        <v>10</v>
      </c>
      <c r="Q23" s="2" t="s">
        <v>68</v>
      </c>
      <c r="R23" s="2" t="s">
        <v>27</v>
      </c>
      <c r="S23" s="2">
        <v>875</v>
      </c>
      <c r="T23" s="2">
        <v>773</v>
      </c>
      <c r="U23" s="2">
        <v>119</v>
      </c>
      <c r="V23" s="2">
        <v>117</v>
      </c>
      <c r="W23" s="2">
        <v>112</v>
      </c>
      <c r="X23" s="2">
        <v>110</v>
      </c>
      <c r="Y23" s="2">
        <v>108</v>
      </c>
      <c r="Z23" s="2">
        <v>104</v>
      </c>
      <c r="AA23" s="2">
        <v>103</v>
      </c>
      <c r="AB23" s="2">
        <v>102</v>
      </c>
      <c r="AC23" s="2">
        <v>91</v>
      </c>
    </row>
    <row r="24" spans="1:29" x14ac:dyDescent="0.25">
      <c r="A24" s="8">
        <v>23</v>
      </c>
      <c r="B24" s="2"/>
      <c r="C24" s="2" t="s">
        <v>121</v>
      </c>
      <c r="D24" s="2" t="s">
        <v>27</v>
      </c>
      <c r="E24" s="2">
        <v>114</v>
      </c>
      <c r="F24" s="2">
        <v>99</v>
      </c>
      <c r="G24" s="2">
        <v>107</v>
      </c>
      <c r="H24" s="2">
        <v>98</v>
      </c>
      <c r="I24" s="2">
        <v>102</v>
      </c>
      <c r="J24" s="2">
        <v>105</v>
      </c>
      <c r="K24" s="2">
        <v>110</v>
      </c>
      <c r="L24" s="2">
        <v>0</v>
      </c>
      <c r="M24" s="2">
        <v>105</v>
      </c>
      <c r="N24" s="2">
        <v>132</v>
      </c>
      <c r="O24" s="2"/>
      <c r="P24" s="2">
        <v>9</v>
      </c>
      <c r="Q24" s="2" t="s">
        <v>121</v>
      </c>
      <c r="R24" s="2" t="s">
        <v>27</v>
      </c>
      <c r="S24" s="2">
        <v>874</v>
      </c>
      <c r="T24" s="2">
        <v>775</v>
      </c>
      <c r="U24" s="2">
        <v>132</v>
      </c>
      <c r="V24" s="2">
        <v>114</v>
      </c>
      <c r="W24" s="2">
        <v>110</v>
      </c>
      <c r="X24" s="2">
        <v>107</v>
      </c>
      <c r="Y24" s="2">
        <v>105</v>
      </c>
      <c r="Z24" s="2">
        <v>105</v>
      </c>
      <c r="AA24" s="2">
        <v>102</v>
      </c>
      <c r="AB24" s="2">
        <v>99</v>
      </c>
      <c r="AC24" s="2">
        <v>0</v>
      </c>
    </row>
    <row r="25" spans="1:29" x14ac:dyDescent="0.25">
      <c r="A25" s="8">
        <v>24</v>
      </c>
      <c r="B25" s="2"/>
      <c r="C25" s="2" t="s">
        <v>145</v>
      </c>
      <c r="D25" s="2" t="s">
        <v>146</v>
      </c>
      <c r="E25" s="2">
        <v>114</v>
      </c>
      <c r="F25" s="2">
        <v>108</v>
      </c>
      <c r="G25" s="2">
        <v>112</v>
      </c>
      <c r="H25" s="2">
        <v>91</v>
      </c>
      <c r="I25" s="2">
        <v>112</v>
      </c>
      <c r="J25" s="2">
        <v>111</v>
      </c>
      <c r="K25" s="2">
        <v>104</v>
      </c>
      <c r="L25" s="2">
        <v>102</v>
      </c>
      <c r="M25" s="2">
        <v>110</v>
      </c>
      <c r="N25" s="2">
        <v>71</v>
      </c>
      <c r="O25" s="2"/>
      <c r="P25" s="2">
        <v>10</v>
      </c>
      <c r="Q25" s="2" t="s">
        <v>145</v>
      </c>
      <c r="R25" s="2" t="s">
        <v>146</v>
      </c>
      <c r="S25" s="2">
        <v>873</v>
      </c>
      <c r="T25" s="2">
        <v>771</v>
      </c>
      <c r="U25" s="2">
        <v>114</v>
      </c>
      <c r="V25" s="2">
        <v>112</v>
      </c>
      <c r="W25" s="2">
        <v>112</v>
      </c>
      <c r="X25" s="2">
        <v>111</v>
      </c>
      <c r="Y25" s="2">
        <v>110</v>
      </c>
      <c r="Z25" s="2">
        <v>108</v>
      </c>
      <c r="AA25" s="2">
        <v>104</v>
      </c>
      <c r="AB25" s="2">
        <v>102</v>
      </c>
      <c r="AC25" s="2">
        <v>71</v>
      </c>
    </row>
    <row r="26" spans="1:29" x14ac:dyDescent="0.25">
      <c r="A26" s="8">
        <v>25</v>
      </c>
      <c r="B26" s="2"/>
      <c r="C26" s="2" t="s">
        <v>168</v>
      </c>
      <c r="D26" s="2" t="s">
        <v>40</v>
      </c>
      <c r="E26" s="2">
        <v>118</v>
      </c>
      <c r="F26" s="2">
        <v>94</v>
      </c>
      <c r="G26" s="2">
        <v>87</v>
      </c>
      <c r="H26" s="2">
        <v>104</v>
      </c>
      <c r="I26" s="2">
        <v>112</v>
      </c>
      <c r="J26" s="2">
        <v>103</v>
      </c>
      <c r="K26" s="2">
        <v>100</v>
      </c>
      <c r="L26" s="2">
        <v>123</v>
      </c>
      <c r="M26" s="2">
        <v>91</v>
      </c>
      <c r="N26" s="2">
        <v>113</v>
      </c>
      <c r="O26" s="2">
        <v>0</v>
      </c>
      <c r="P26" s="2">
        <v>10</v>
      </c>
      <c r="Q26" s="2" t="s">
        <v>168</v>
      </c>
      <c r="R26" s="2" t="s">
        <v>40</v>
      </c>
      <c r="S26" s="2">
        <v>867</v>
      </c>
      <c r="T26" s="2">
        <v>773</v>
      </c>
      <c r="U26" s="2">
        <v>123</v>
      </c>
      <c r="V26" s="2">
        <v>118</v>
      </c>
      <c r="W26" s="2">
        <v>113</v>
      </c>
      <c r="X26" s="2">
        <v>112</v>
      </c>
      <c r="Y26" s="2">
        <v>104</v>
      </c>
      <c r="Z26" s="2">
        <v>103</v>
      </c>
      <c r="AA26" s="2">
        <v>100</v>
      </c>
      <c r="AB26" s="2">
        <v>94</v>
      </c>
      <c r="AC26" s="2">
        <v>0</v>
      </c>
    </row>
    <row r="27" spans="1:29" x14ac:dyDescent="0.25">
      <c r="A27" s="8">
        <v>26</v>
      </c>
      <c r="B27" s="2"/>
      <c r="C27" s="2" t="s">
        <v>191</v>
      </c>
      <c r="D27" s="2" t="s">
        <v>33</v>
      </c>
      <c r="E27" s="2">
        <v>0</v>
      </c>
      <c r="F27" s="2">
        <v>97</v>
      </c>
      <c r="G27" s="2">
        <v>122</v>
      </c>
      <c r="H27" s="2">
        <v>126</v>
      </c>
      <c r="I27" s="2">
        <v>94</v>
      </c>
      <c r="J27" s="2">
        <v>95</v>
      </c>
      <c r="K27" s="2">
        <v>90</v>
      </c>
      <c r="L27" s="2">
        <v>104</v>
      </c>
      <c r="M27" s="2">
        <v>112</v>
      </c>
      <c r="N27" s="2">
        <v>115</v>
      </c>
      <c r="O27" s="2"/>
      <c r="P27" s="2">
        <v>9</v>
      </c>
      <c r="Q27" s="2" t="s">
        <v>191</v>
      </c>
      <c r="R27" s="2" t="s">
        <v>33</v>
      </c>
      <c r="S27" s="2">
        <v>865</v>
      </c>
      <c r="T27" s="2">
        <v>771</v>
      </c>
      <c r="U27" s="2">
        <v>126</v>
      </c>
      <c r="V27" s="2">
        <v>122</v>
      </c>
      <c r="W27" s="2">
        <v>115</v>
      </c>
      <c r="X27" s="2">
        <v>112</v>
      </c>
      <c r="Y27" s="2">
        <v>104</v>
      </c>
      <c r="Z27" s="2">
        <v>97</v>
      </c>
      <c r="AA27" s="2">
        <v>95</v>
      </c>
      <c r="AB27" s="2">
        <v>94</v>
      </c>
      <c r="AC27" s="2">
        <v>0</v>
      </c>
    </row>
    <row r="28" spans="1:29" x14ac:dyDescent="0.25">
      <c r="A28" s="8">
        <v>27</v>
      </c>
      <c r="B28" s="2"/>
      <c r="C28" s="2" t="s">
        <v>111</v>
      </c>
      <c r="D28" s="2" t="s">
        <v>65</v>
      </c>
      <c r="E28" s="2">
        <v>104</v>
      </c>
      <c r="F28" s="2">
        <v>111</v>
      </c>
      <c r="G28" s="2">
        <v>114</v>
      </c>
      <c r="H28" s="2">
        <v>104</v>
      </c>
      <c r="I28" s="2">
        <v>103</v>
      </c>
      <c r="J28" s="2">
        <v>110</v>
      </c>
      <c r="K28" s="2">
        <v>108</v>
      </c>
      <c r="L28" s="2">
        <v>105</v>
      </c>
      <c r="M28" s="2">
        <v>107</v>
      </c>
      <c r="N28" s="2">
        <v>102</v>
      </c>
      <c r="O28" s="2"/>
      <c r="P28" s="2">
        <v>10</v>
      </c>
      <c r="Q28" s="2" t="s">
        <v>111</v>
      </c>
      <c r="R28" s="2" t="s">
        <v>65</v>
      </c>
      <c r="S28" s="2">
        <v>863</v>
      </c>
      <c r="T28" s="2">
        <v>759</v>
      </c>
      <c r="U28" s="2">
        <v>114</v>
      </c>
      <c r="V28" s="2">
        <v>111</v>
      </c>
      <c r="W28" s="2">
        <v>110</v>
      </c>
      <c r="X28" s="2">
        <v>108</v>
      </c>
      <c r="Y28" s="2">
        <v>107</v>
      </c>
      <c r="Z28" s="2">
        <v>105</v>
      </c>
      <c r="AA28" s="2">
        <v>104</v>
      </c>
      <c r="AB28" s="2">
        <v>104</v>
      </c>
      <c r="AC28" s="2">
        <v>102</v>
      </c>
    </row>
    <row r="29" spans="1:29" x14ac:dyDescent="0.25">
      <c r="A29" s="8">
        <v>28</v>
      </c>
      <c r="B29" s="2"/>
      <c r="C29" s="2" t="s">
        <v>64</v>
      </c>
      <c r="D29" s="2" t="s">
        <v>65</v>
      </c>
      <c r="E29" s="2">
        <v>112</v>
      </c>
      <c r="F29" s="2">
        <v>106</v>
      </c>
      <c r="G29" s="2">
        <v>105</v>
      </c>
      <c r="H29" s="2">
        <v>102</v>
      </c>
      <c r="I29" s="2">
        <v>104</v>
      </c>
      <c r="J29" s="2">
        <v>117</v>
      </c>
      <c r="K29" s="2">
        <v>103</v>
      </c>
      <c r="L29" s="2">
        <v>87</v>
      </c>
      <c r="M29" s="2">
        <v>113</v>
      </c>
      <c r="N29" s="2">
        <v>0</v>
      </c>
      <c r="O29" s="2"/>
      <c r="P29" s="2">
        <v>9</v>
      </c>
      <c r="Q29" s="2" t="s">
        <v>64</v>
      </c>
      <c r="R29" s="2" t="s">
        <v>65</v>
      </c>
      <c r="S29" s="2">
        <v>862</v>
      </c>
      <c r="T29" s="2">
        <v>760</v>
      </c>
      <c r="U29" s="2">
        <v>117</v>
      </c>
      <c r="V29" s="2">
        <v>113</v>
      </c>
      <c r="W29" s="2">
        <v>112</v>
      </c>
      <c r="X29" s="2">
        <v>106</v>
      </c>
      <c r="Y29" s="2">
        <v>105</v>
      </c>
      <c r="Z29" s="2">
        <v>104</v>
      </c>
      <c r="AA29" s="2">
        <v>103</v>
      </c>
      <c r="AB29" s="2">
        <v>102</v>
      </c>
      <c r="AC29" s="2">
        <v>0</v>
      </c>
    </row>
    <row r="30" spans="1:29" x14ac:dyDescent="0.25">
      <c r="A30" s="8">
        <v>29</v>
      </c>
      <c r="B30" s="2"/>
      <c r="C30" s="2" t="s">
        <v>83</v>
      </c>
      <c r="D30" s="2" t="s">
        <v>84</v>
      </c>
      <c r="E30" s="2">
        <v>108</v>
      </c>
      <c r="F30" s="2">
        <v>115</v>
      </c>
      <c r="G30" s="2">
        <v>97</v>
      </c>
      <c r="H30" s="2">
        <v>105</v>
      </c>
      <c r="I30" s="2">
        <v>88</v>
      </c>
      <c r="J30" s="2">
        <v>95</v>
      </c>
      <c r="K30" s="2">
        <v>0</v>
      </c>
      <c r="L30" s="2">
        <v>114</v>
      </c>
      <c r="M30" s="2">
        <v>120</v>
      </c>
      <c r="N30" s="2">
        <v>108</v>
      </c>
      <c r="O30" s="2"/>
      <c r="P30" s="2">
        <v>9</v>
      </c>
      <c r="Q30" s="2" t="s">
        <v>83</v>
      </c>
      <c r="R30" s="2" t="s">
        <v>84</v>
      </c>
      <c r="S30" s="2">
        <v>862</v>
      </c>
      <c r="T30" s="2">
        <v>767</v>
      </c>
      <c r="U30" s="2">
        <v>120</v>
      </c>
      <c r="V30" s="2">
        <v>115</v>
      </c>
      <c r="W30" s="2">
        <v>114</v>
      </c>
      <c r="X30" s="2">
        <v>108</v>
      </c>
      <c r="Y30" s="2">
        <v>108</v>
      </c>
      <c r="Z30" s="2">
        <v>105</v>
      </c>
      <c r="AA30" s="2">
        <v>97</v>
      </c>
      <c r="AB30" s="2">
        <v>95</v>
      </c>
      <c r="AC30" s="2">
        <v>0</v>
      </c>
    </row>
    <row r="31" spans="1:29" x14ac:dyDescent="0.25">
      <c r="A31" s="8">
        <v>30</v>
      </c>
      <c r="B31" s="2"/>
      <c r="C31" s="2" t="s">
        <v>185</v>
      </c>
      <c r="D31" s="2" t="s">
        <v>186</v>
      </c>
      <c r="E31" s="2">
        <v>97</v>
      </c>
      <c r="F31" s="2">
        <v>105</v>
      </c>
      <c r="G31" s="2">
        <v>105</v>
      </c>
      <c r="H31" s="2">
        <v>94</v>
      </c>
      <c r="I31" s="2">
        <v>117</v>
      </c>
      <c r="J31" s="2">
        <v>96</v>
      </c>
      <c r="K31" s="2">
        <v>124</v>
      </c>
      <c r="L31" s="2">
        <v>117</v>
      </c>
      <c r="M31" s="2">
        <v>91</v>
      </c>
      <c r="N31" s="2">
        <v>100</v>
      </c>
      <c r="O31" s="2">
        <v>0</v>
      </c>
      <c r="P31" s="2">
        <v>10</v>
      </c>
      <c r="Q31" s="2" t="s">
        <v>185</v>
      </c>
      <c r="R31" s="2" t="s">
        <v>186</v>
      </c>
      <c r="S31" s="2">
        <v>861</v>
      </c>
      <c r="T31" s="2">
        <v>765</v>
      </c>
      <c r="U31" s="2">
        <v>124</v>
      </c>
      <c r="V31" s="2">
        <v>117</v>
      </c>
      <c r="W31" s="2">
        <v>117</v>
      </c>
      <c r="X31" s="2">
        <v>105</v>
      </c>
      <c r="Y31" s="2">
        <v>105</v>
      </c>
      <c r="Z31" s="2">
        <v>100</v>
      </c>
      <c r="AA31" s="2">
        <v>97</v>
      </c>
      <c r="AB31" s="2">
        <v>96</v>
      </c>
      <c r="AC31" s="2">
        <v>0</v>
      </c>
    </row>
    <row r="32" spans="1:29" x14ac:dyDescent="0.25">
      <c r="A32" s="8">
        <v>31</v>
      </c>
      <c r="B32" s="2"/>
      <c r="C32" s="2" t="s">
        <v>28</v>
      </c>
      <c r="D32" s="2" t="s">
        <v>29</v>
      </c>
      <c r="E32" s="2">
        <v>127</v>
      </c>
      <c r="F32" s="2">
        <v>99</v>
      </c>
      <c r="G32" s="2">
        <v>121</v>
      </c>
      <c r="H32" s="2">
        <v>109</v>
      </c>
      <c r="I32" s="2">
        <v>94</v>
      </c>
      <c r="J32" s="2">
        <v>94</v>
      </c>
      <c r="K32" s="2">
        <v>107</v>
      </c>
      <c r="L32" s="2">
        <v>108</v>
      </c>
      <c r="M32" s="2">
        <v>92</v>
      </c>
      <c r="N32" s="2">
        <v>95</v>
      </c>
      <c r="O32" s="2"/>
      <c r="P32" s="2">
        <v>10</v>
      </c>
      <c r="Q32" s="2" t="s">
        <v>28</v>
      </c>
      <c r="R32" s="2" t="s">
        <v>29</v>
      </c>
      <c r="S32" s="2">
        <v>860</v>
      </c>
      <c r="T32" s="2">
        <v>766</v>
      </c>
      <c r="U32" s="2">
        <v>127</v>
      </c>
      <c r="V32" s="2">
        <v>121</v>
      </c>
      <c r="W32" s="2">
        <v>109</v>
      </c>
      <c r="X32" s="2">
        <v>108</v>
      </c>
      <c r="Y32" s="2">
        <v>107</v>
      </c>
      <c r="Z32" s="2">
        <v>99</v>
      </c>
      <c r="AA32" s="2">
        <v>95</v>
      </c>
      <c r="AB32" s="2">
        <v>94</v>
      </c>
      <c r="AC32" s="2">
        <v>92</v>
      </c>
    </row>
    <row r="33" spans="1:29" x14ac:dyDescent="0.25">
      <c r="A33" s="8">
        <v>32</v>
      </c>
      <c r="B33" s="2"/>
      <c r="C33" s="2" t="s">
        <v>116</v>
      </c>
      <c r="D33" s="2" t="s">
        <v>102</v>
      </c>
      <c r="E33" s="2">
        <v>101</v>
      </c>
      <c r="F33" s="2">
        <v>114</v>
      </c>
      <c r="G33" s="2">
        <v>105</v>
      </c>
      <c r="H33" s="2">
        <v>95</v>
      </c>
      <c r="I33" s="2">
        <v>101</v>
      </c>
      <c r="J33" s="2">
        <v>87</v>
      </c>
      <c r="K33" s="2">
        <v>104</v>
      </c>
      <c r="L33" s="2">
        <v>121</v>
      </c>
      <c r="M33" s="2">
        <v>107</v>
      </c>
      <c r="N33" s="2">
        <v>107</v>
      </c>
      <c r="O33" s="2"/>
      <c r="P33" s="2">
        <v>10</v>
      </c>
      <c r="Q33" s="2" t="s">
        <v>116</v>
      </c>
      <c r="R33" s="2" t="s">
        <v>102</v>
      </c>
      <c r="S33" s="2">
        <v>860</v>
      </c>
      <c r="T33" s="2">
        <v>759</v>
      </c>
      <c r="U33" s="2">
        <v>121</v>
      </c>
      <c r="V33" s="2">
        <v>114</v>
      </c>
      <c r="W33" s="2">
        <v>107</v>
      </c>
      <c r="X33" s="2">
        <v>107</v>
      </c>
      <c r="Y33" s="2">
        <v>105</v>
      </c>
      <c r="Z33" s="2">
        <v>104</v>
      </c>
      <c r="AA33" s="2">
        <v>101</v>
      </c>
      <c r="AB33" s="2">
        <v>101</v>
      </c>
      <c r="AC33" s="2">
        <v>87</v>
      </c>
    </row>
    <row r="34" spans="1:29" x14ac:dyDescent="0.25">
      <c r="A34" s="8">
        <v>33</v>
      </c>
      <c r="B34" s="2"/>
      <c r="C34" s="2" t="s">
        <v>32</v>
      </c>
      <c r="D34" s="2" t="s">
        <v>33</v>
      </c>
      <c r="E34" s="2">
        <v>123</v>
      </c>
      <c r="F34" s="2">
        <v>94</v>
      </c>
      <c r="G34" s="2">
        <v>111</v>
      </c>
      <c r="H34" s="2">
        <v>102</v>
      </c>
      <c r="I34" s="2">
        <v>102</v>
      </c>
      <c r="J34" s="2">
        <v>130</v>
      </c>
      <c r="K34" s="2">
        <v>92</v>
      </c>
      <c r="L34" s="2">
        <v>84</v>
      </c>
      <c r="M34" s="2">
        <v>100</v>
      </c>
      <c r="N34" s="2">
        <v>97</v>
      </c>
      <c r="O34" s="2"/>
      <c r="P34" s="2">
        <v>10</v>
      </c>
      <c r="Q34" s="2" t="s">
        <v>32</v>
      </c>
      <c r="R34" s="2" t="s">
        <v>33</v>
      </c>
      <c r="S34" s="2">
        <v>859</v>
      </c>
      <c r="T34" s="2">
        <v>765</v>
      </c>
      <c r="U34" s="2">
        <v>130</v>
      </c>
      <c r="V34" s="2">
        <v>123</v>
      </c>
      <c r="W34" s="2">
        <v>111</v>
      </c>
      <c r="X34" s="2">
        <v>102</v>
      </c>
      <c r="Y34" s="2">
        <v>102</v>
      </c>
      <c r="Z34" s="2">
        <v>100</v>
      </c>
      <c r="AA34" s="2">
        <v>97</v>
      </c>
      <c r="AB34" s="2">
        <v>94</v>
      </c>
      <c r="AC34" s="2">
        <v>84</v>
      </c>
    </row>
    <row r="35" spans="1:29" x14ac:dyDescent="0.25">
      <c r="A35" s="8">
        <v>34</v>
      </c>
      <c r="B35" s="2"/>
      <c r="C35" s="2" t="s">
        <v>48</v>
      </c>
      <c r="D35" s="2" t="s">
        <v>49</v>
      </c>
      <c r="E35" s="2">
        <v>114</v>
      </c>
      <c r="F35" s="2">
        <v>106</v>
      </c>
      <c r="G35" s="2">
        <v>112</v>
      </c>
      <c r="H35" s="2">
        <v>85</v>
      </c>
      <c r="I35" s="2">
        <v>97</v>
      </c>
      <c r="J35" s="2">
        <v>125</v>
      </c>
      <c r="K35" s="2">
        <v>95</v>
      </c>
      <c r="L35" s="2">
        <v>98</v>
      </c>
      <c r="M35" s="2">
        <v>0</v>
      </c>
      <c r="N35" s="2">
        <v>112</v>
      </c>
      <c r="O35" s="2">
        <v>0</v>
      </c>
      <c r="P35" s="2">
        <v>9</v>
      </c>
      <c r="Q35" s="2" t="s">
        <v>48</v>
      </c>
      <c r="R35" s="2" t="s">
        <v>49</v>
      </c>
      <c r="S35" s="2">
        <v>859</v>
      </c>
      <c r="T35" s="2">
        <v>764</v>
      </c>
      <c r="U35" s="2">
        <v>125</v>
      </c>
      <c r="V35" s="2">
        <v>114</v>
      </c>
      <c r="W35" s="2">
        <v>112</v>
      </c>
      <c r="X35" s="2">
        <v>112</v>
      </c>
      <c r="Y35" s="2">
        <v>106</v>
      </c>
      <c r="Z35" s="2">
        <v>98</v>
      </c>
      <c r="AA35" s="2">
        <v>97</v>
      </c>
      <c r="AB35" s="2">
        <v>95</v>
      </c>
      <c r="AC35" s="2">
        <v>0</v>
      </c>
    </row>
    <row r="36" spans="1:29" x14ac:dyDescent="0.25">
      <c r="A36" s="8">
        <v>35</v>
      </c>
      <c r="B36" s="2"/>
      <c r="C36" s="2" t="s">
        <v>175</v>
      </c>
      <c r="D36" s="2" t="s">
        <v>176</v>
      </c>
      <c r="E36" s="2">
        <v>109</v>
      </c>
      <c r="F36" s="2">
        <v>109</v>
      </c>
      <c r="G36" s="2">
        <v>102</v>
      </c>
      <c r="H36" s="2">
        <v>109</v>
      </c>
      <c r="I36" s="2">
        <v>102</v>
      </c>
      <c r="J36" s="2">
        <v>116</v>
      </c>
      <c r="K36" s="2">
        <v>99</v>
      </c>
      <c r="L36" s="2">
        <v>111</v>
      </c>
      <c r="M36" s="2">
        <v>90</v>
      </c>
      <c r="N36" s="2">
        <v>94</v>
      </c>
      <c r="O36" s="2">
        <v>0</v>
      </c>
      <c r="P36" s="2">
        <v>10</v>
      </c>
      <c r="Q36" s="2" t="s">
        <v>175</v>
      </c>
      <c r="R36" s="2" t="s">
        <v>176</v>
      </c>
      <c r="S36" s="2">
        <v>857</v>
      </c>
      <c r="T36" s="2">
        <v>758</v>
      </c>
      <c r="U36" s="2">
        <v>116</v>
      </c>
      <c r="V36" s="2">
        <v>111</v>
      </c>
      <c r="W36" s="2">
        <v>109</v>
      </c>
      <c r="X36" s="2">
        <v>109</v>
      </c>
      <c r="Y36" s="2">
        <v>109</v>
      </c>
      <c r="Z36" s="2">
        <v>102</v>
      </c>
      <c r="AA36" s="2">
        <v>102</v>
      </c>
      <c r="AB36" s="2">
        <v>99</v>
      </c>
      <c r="AC36" s="2">
        <v>0</v>
      </c>
    </row>
    <row r="37" spans="1:29" x14ac:dyDescent="0.25">
      <c r="A37" s="8">
        <v>36</v>
      </c>
      <c r="B37" s="2"/>
      <c r="C37" s="2" t="s">
        <v>212</v>
      </c>
      <c r="D37" s="2" t="s">
        <v>86</v>
      </c>
      <c r="E37" s="2">
        <v>113</v>
      </c>
      <c r="F37" s="2">
        <v>98</v>
      </c>
      <c r="G37" s="2">
        <v>106</v>
      </c>
      <c r="H37" s="2">
        <v>123</v>
      </c>
      <c r="I37" s="2">
        <v>92</v>
      </c>
      <c r="J37" s="2">
        <v>109</v>
      </c>
      <c r="K37" s="2">
        <v>105</v>
      </c>
      <c r="L37" s="2">
        <v>93</v>
      </c>
      <c r="M37" s="2">
        <v>0</v>
      </c>
      <c r="N37" s="2">
        <v>109</v>
      </c>
      <c r="O37" s="2"/>
      <c r="P37" s="2">
        <v>9</v>
      </c>
      <c r="Q37" s="2" t="s">
        <v>212</v>
      </c>
      <c r="R37" s="2" t="s">
        <v>86</v>
      </c>
      <c r="S37" s="2">
        <v>856</v>
      </c>
      <c r="T37" s="2">
        <v>763</v>
      </c>
      <c r="U37" s="2">
        <v>123</v>
      </c>
      <c r="V37" s="2">
        <v>113</v>
      </c>
      <c r="W37" s="2">
        <v>109</v>
      </c>
      <c r="X37" s="2">
        <v>109</v>
      </c>
      <c r="Y37" s="2">
        <v>106</v>
      </c>
      <c r="Z37" s="2">
        <v>105</v>
      </c>
      <c r="AA37" s="2">
        <v>98</v>
      </c>
      <c r="AB37" s="2">
        <v>93</v>
      </c>
      <c r="AC37" s="2">
        <v>0</v>
      </c>
    </row>
    <row r="38" spans="1:29" x14ac:dyDescent="0.25">
      <c r="A38" s="8">
        <v>37</v>
      </c>
      <c r="B38" s="2"/>
      <c r="C38" s="2" t="s">
        <v>85</v>
      </c>
      <c r="D38" s="2" t="s">
        <v>43</v>
      </c>
      <c r="E38" s="2">
        <v>96</v>
      </c>
      <c r="F38" s="2">
        <v>99</v>
      </c>
      <c r="G38" s="2">
        <v>97</v>
      </c>
      <c r="H38" s="2">
        <v>106</v>
      </c>
      <c r="I38" s="2">
        <v>0</v>
      </c>
      <c r="J38" s="2">
        <v>130</v>
      </c>
      <c r="K38" s="2">
        <v>102</v>
      </c>
      <c r="L38" s="2">
        <v>99</v>
      </c>
      <c r="M38" s="2">
        <v>101</v>
      </c>
      <c r="N38" s="2">
        <v>122</v>
      </c>
      <c r="O38" s="2"/>
      <c r="P38" s="2">
        <v>9</v>
      </c>
      <c r="Q38" s="2" t="s">
        <v>85</v>
      </c>
      <c r="R38" s="2" t="s">
        <v>43</v>
      </c>
      <c r="S38" s="2">
        <v>856</v>
      </c>
      <c r="T38" s="2">
        <v>759</v>
      </c>
      <c r="U38" s="2">
        <v>130</v>
      </c>
      <c r="V38" s="2">
        <v>122</v>
      </c>
      <c r="W38" s="2">
        <v>106</v>
      </c>
      <c r="X38" s="2">
        <v>102</v>
      </c>
      <c r="Y38" s="2">
        <v>101</v>
      </c>
      <c r="Z38" s="2">
        <v>99</v>
      </c>
      <c r="AA38" s="2">
        <v>99</v>
      </c>
      <c r="AB38" s="2">
        <v>97</v>
      </c>
      <c r="AC38" s="2">
        <v>0</v>
      </c>
    </row>
    <row r="39" spans="1:29" x14ac:dyDescent="0.25">
      <c r="A39" s="8">
        <v>38</v>
      </c>
      <c r="B39" s="2"/>
      <c r="C39" s="2" t="s">
        <v>160</v>
      </c>
      <c r="D39" s="2" t="s">
        <v>144</v>
      </c>
      <c r="E39" s="2">
        <v>116</v>
      </c>
      <c r="F39" s="2">
        <v>100</v>
      </c>
      <c r="G39" s="2">
        <v>102</v>
      </c>
      <c r="H39" s="2">
        <v>119</v>
      </c>
      <c r="I39" s="2">
        <v>93</v>
      </c>
      <c r="J39" s="2">
        <v>116</v>
      </c>
      <c r="K39" s="2">
        <v>97</v>
      </c>
      <c r="L39" s="2">
        <v>104</v>
      </c>
      <c r="M39" s="2">
        <v>92</v>
      </c>
      <c r="N39" s="2">
        <v>101</v>
      </c>
      <c r="O39" s="2"/>
      <c r="P39" s="2">
        <v>10</v>
      </c>
      <c r="Q39" s="2" t="s">
        <v>160</v>
      </c>
      <c r="R39" s="2" t="s">
        <v>144</v>
      </c>
      <c r="S39" s="2">
        <v>855</v>
      </c>
      <c r="T39" s="2">
        <v>758</v>
      </c>
      <c r="U39" s="2">
        <v>119</v>
      </c>
      <c r="V39" s="2">
        <v>116</v>
      </c>
      <c r="W39" s="2">
        <v>116</v>
      </c>
      <c r="X39" s="2">
        <v>104</v>
      </c>
      <c r="Y39" s="2">
        <v>102</v>
      </c>
      <c r="Z39" s="2">
        <v>101</v>
      </c>
      <c r="AA39" s="2">
        <v>100</v>
      </c>
      <c r="AB39" s="2">
        <v>97</v>
      </c>
      <c r="AC39" s="2">
        <v>92</v>
      </c>
    </row>
    <row r="40" spans="1:29" x14ac:dyDescent="0.25">
      <c r="A40" s="8">
        <v>39</v>
      </c>
      <c r="B40" s="2"/>
      <c r="C40" s="2" t="s">
        <v>207</v>
      </c>
      <c r="D40" s="2" t="s">
        <v>208</v>
      </c>
      <c r="E40" s="2">
        <v>95</v>
      </c>
      <c r="F40" s="2">
        <v>95</v>
      </c>
      <c r="G40" s="2">
        <v>108</v>
      </c>
      <c r="H40" s="2">
        <v>104</v>
      </c>
      <c r="I40" s="2">
        <v>117</v>
      </c>
      <c r="J40" s="2">
        <v>111</v>
      </c>
      <c r="K40" s="2">
        <v>94</v>
      </c>
      <c r="L40" s="2">
        <v>116</v>
      </c>
      <c r="M40" s="2">
        <v>106</v>
      </c>
      <c r="N40" s="2">
        <v>98</v>
      </c>
      <c r="O40" s="2"/>
      <c r="P40" s="2">
        <v>10</v>
      </c>
      <c r="Q40" s="2" t="s">
        <v>207</v>
      </c>
      <c r="R40" s="2" t="s">
        <v>208</v>
      </c>
      <c r="S40" s="2">
        <v>855</v>
      </c>
      <c r="T40" s="2">
        <v>760</v>
      </c>
      <c r="U40" s="2">
        <v>117</v>
      </c>
      <c r="V40" s="2">
        <v>116</v>
      </c>
      <c r="W40" s="2">
        <v>111</v>
      </c>
      <c r="X40" s="2">
        <v>108</v>
      </c>
      <c r="Y40" s="2">
        <v>106</v>
      </c>
      <c r="Z40" s="2">
        <v>104</v>
      </c>
      <c r="AA40" s="2">
        <v>98</v>
      </c>
      <c r="AB40" s="2">
        <v>95</v>
      </c>
      <c r="AC40" s="2">
        <v>94</v>
      </c>
    </row>
    <row r="41" spans="1:29" x14ac:dyDescent="0.25">
      <c r="A41" s="8">
        <v>40</v>
      </c>
      <c r="B41" s="2"/>
      <c r="C41" s="2" t="s">
        <v>222</v>
      </c>
      <c r="D41" s="2" t="s">
        <v>81</v>
      </c>
      <c r="E41" s="2">
        <v>106</v>
      </c>
      <c r="F41" s="2">
        <v>104</v>
      </c>
      <c r="G41" s="2">
        <v>0</v>
      </c>
      <c r="H41" s="2">
        <v>115</v>
      </c>
      <c r="I41" s="2">
        <v>105</v>
      </c>
      <c r="J41" s="2">
        <v>80</v>
      </c>
      <c r="K41" s="2">
        <v>102</v>
      </c>
      <c r="L41" s="2">
        <v>116</v>
      </c>
      <c r="M41" s="2">
        <v>104</v>
      </c>
      <c r="N41" s="2">
        <v>102</v>
      </c>
      <c r="O41" s="2"/>
      <c r="P41" s="2">
        <v>9</v>
      </c>
      <c r="Q41" s="2" t="s">
        <v>222</v>
      </c>
      <c r="R41" s="2" t="s">
        <v>81</v>
      </c>
      <c r="S41" s="2">
        <v>854</v>
      </c>
      <c r="T41" s="2">
        <v>752</v>
      </c>
      <c r="U41" s="2">
        <v>116</v>
      </c>
      <c r="V41" s="2">
        <v>115</v>
      </c>
      <c r="W41" s="2">
        <v>106</v>
      </c>
      <c r="X41" s="2">
        <v>105</v>
      </c>
      <c r="Y41" s="2">
        <v>104</v>
      </c>
      <c r="Z41" s="2">
        <v>104</v>
      </c>
      <c r="AA41" s="2">
        <v>102</v>
      </c>
      <c r="AB41" s="2">
        <v>102</v>
      </c>
      <c r="AC41" s="2">
        <v>0</v>
      </c>
    </row>
    <row r="42" spans="1:29" x14ac:dyDescent="0.25">
      <c r="A42" s="8">
        <v>41</v>
      </c>
      <c r="B42" s="2"/>
      <c r="C42" s="2" t="s">
        <v>230</v>
      </c>
      <c r="D42" s="2" t="s">
        <v>31</v>
      </c>
      <c r="E42" s="2">
        <v>0</v>
      </c>
      <c r="F42" s="2">
        <v>116</v>
      </c>
      <c r="G42" s="2">
        <v>114</v>
      </c>
      <c r="H42" s="2">
        <v>113</v>
      </c>
      <c r="I42" s="2">
        <v>96</v>
      </c>
      <c r="J42" s="2">
        <v>108</v>
      </c>
      <c r="K42" s="2">
        <v>94</v>
      </c>
      <c r="L42" s="2">
        <v>102</v>
      </c>
      <c r="M42" s="2">
        <v>95</v>
      </c>
      <c r="N42" s="2">
        <v>110</v>
      </c>
      <c r="O42" s="2"/>
      <c r="P42" s="2">
        <v>9</v>
      </c>
      <c r="Q42" s="2" t="s">
        <v>230</v>
      </c>
      <c r="R42" s="2" t="s">
        <v>31</v>
      </c>
      <c r="S42" s="2">
        <v>854</v>
      </c>
      <c r="T42" s="2">
        <v>759</v>
      </c>
      <c r="U42" s="2">
        <v>116</v>
      </c>
      <c r="V42" s="2">
        <v>114</v>
      </c>
      <c r="W42" s="2">
        <v>113</v>
      </c>
      <c r="X42" s="2">
        <v>110</v>
      </c>
      <c r="Y42" s="2">
        <v>108</v>
      </c>
      <c r="Z42" s="2">
        <v>102</v>
      </c>
      <c r="AA42" s="2">
        <v>96</v>
      </c>
      <c r="AB42" s="2">
        <v>95</v>
      </c>
      <c r="AC42" s="2">
        <v>0</v>
      </c>
    </row>
    <row r="43" spans="1:29" x14ac:dyDescent="0.25">
      <c r="A43" s="8">
        <v>42</v>
      </c>
      <c r="B43" s="2"/>
      <c r="C43" s="2" t="s">
        <v>58</v>
      </c>
      <c r="D43" s="2" t="s">
        <v>59</v>
      </c>
      <c r="E43" s="2">
        <v>90</v>
      </c>
      <c r="F43" s="2">
        <v>0</v>
      </c>
      <c r="G43" s="2">
        <v>106</v>
      </c>
      <c r="H43" s="2">
        <v>106</v>
      </c>
      <c r="I43" s="2">
        <v>110</v>
      </c>
      <c r="J43" s="2">
        <v>135</v>
      </c>
      <c r="K43" s="2">
        <v>102</v>
      </c>
      <c r="L43" s="2">
        <v>103</v>
      </c>
      <c r="M43" s="2">
        <v>0</v>
      </c>
      <c r="N43" s="2">
        <v>101</v>
      </c>
      <c r="O43" s="2">
        <v>0</v>
      </c>
      <c r="P43" s="2">
        <v>8</v>
      </c>
      <c r="Q43" s="2" t="s">
        <v>58</v>
      </c>
      <c r="R43" s="2" t="s">
        <v>59</v>
      </c>
      <c r="S43" s="2">
        <v>853</v>
      </c>
      <c r="T43" s="2">
        <v>763</v>
      </c>
      <c r="U43" s="2">
        <v>135</v>
      </c>
      <c r="V43" s="2">
        <v>110</v>
      </c>
      <c r="W43" s="2">
        <v>106</v>
      </c>
      <c r="X43" s="2">
        <v>106</v>
      </c>
      <c r="Y43" s="2">
        <v>103</v>
      </c>
      <c r="Z43" s="2">
        <v>102</v>
      </c>
      <c r="AA43" s="2">
        <v>101</v>
      </c>
      <c r="AB43" s="2">
        <v>90</v>
      </c>
      <c r="AC43" s="2">
        <v>0</v>
      </c>
    </row>
    <row r="44" spans="1:29" x14ac:dyDescent="0.25">
      <c r="A44" s="8">
        <v>43</v>
      </c>
      <c r="B44" s="2"/>
      <c r="C44" s="2" t="s">
        <v>233</v>
      </c>
      <c r="D44" s="2" t="s">
        <v>144</v>
      </c>
      <c r="E44" s="2">
        <v>122</v>
      </c>
      <c r="F44" s="2">
        <v>104</v>
      </c>
      <c r="G44" s="2">
        <v>111</v>
      </c>
      <c r="H44" s="2">
        <v>104</v>
      </c>
      <c r="I44" s="2">
        <v>94</v>
      </c>
      <c r="J44" s="2">
        <v>0</v>
      </c>
      <c r="K44" s="2">
        <v>99</v>
      </c>
      <c r="L44" s="2">
        <v>92</v>
      </c>
      <c r="M44" s="2">
        <v>105</v>
      </c>
      <c r="N44" s="2">
        <v>113</v>
      </c>
      <c r="O44" s="2"/>
      <c r="P44" s="2">
        <v>9</v>
      </c>
      <c r="Q44" s="2" t="s">
        <v>233</v>
      </c>
      <c r="R44" s="2" t="s">
        <v>144</v>
      </c>
      <c r="S44" s="2">
        <v>852</v>
      </c>
      <c r="T44" s="2">
        <v>758</v>
      </c>
      <c r="U44" s="2">
        <v>122</v>
      </c>
      <c r="V44" s="2">
        <v>113</v>
      </c>
      <c r="W44" s="2">
        <v>111</v>
      </c>
      <c r="X44" s="2">
        <v>105</v>
      </c>
      <c r="Y44" s="2">
        <v>104</v>
      </c>
      <c r="Z44" s="2">
        <v>104</v>
      </c>
      <c r="AA44" s="2">
        <v>99</v>
      </c>
      <c r="AB44" s="2">
        <v>94</v>
      </c>
      <c r="AC44" s="2">
        <v>0</v>
      </c>
    </row>
    <row r="45" spans="1:29" x14ac:dyDescent="0.25">
      <c r="A45" s="8">
        <v>44</v>
      </c>
      <c r="B45" s="2"/>
      <c r="C45" s="2" t="s">
        <v>213</v>
      </c>
      <c r="D45" s="2" t="s">
        <v>214</v>
      </c>
      <c r="E45" s="2">
        <v>109</v>
      </c>
      <c r="F45" s="2">
        <v>120</v>
      </c>
      <c r="G45" s="2">
        <v>104</v>
      </c>
      <c r="H45" s="2">
        <v>93</v>
      </c>
      <c r="I45" s="2">
        <v>101</v>
      </c>
      <c r="J45" s="2">
        <v>91</v>
      </c>
      <c r="K45" s="2">
        <v>116</v>
      </c>
      <c r="L45" s="2">
        <v>96</v>
      </c>
      <c r="M45" s="2">
        <v>104</v>
      </c>
      <c r="N45" s="2">
        <v>102</v>
      </c>
      <c r="O45" s="2"/>
      <c r="P45" s="2">
        <v>10</v>
      </c>
      <c r="Q45" s="2" t="s">
        <v>213</v>
      </c>
      <c r="R45" s="2" t="s">
        <v>214</v>
      </c>
      <c r="S45" s="2">
        <v>852</v>
      </c>
      <c r="T45" s="2">
        <v>756</v>
      </c>
      <c r="U45" s="2">
        <v>120</v>
      </c>
      <c r="V45" s="2">
        <v>116</v>
      </c>
      <c r="W45" s="2">
        <v>109</v>
      </c>
      <c r="X45" s="2">
        <v>104</v>
      </c>
      <c r="Y45" s="2">
        <v>104</v>
      </c>
      <c r="Z45" s="2">
        <v>102</v>
      </c>
      <c r="AA45" s="2">
        <v>101</v>
      </c>
      <c r="AB45" s="2">
        <v>96</v>
      </c>
      <c r="AC45" s="2">
        <v>91</v>
      </c>
    </row>
    <row r="46" spans="1:29" x14ac:dyDescent="0.25">
      <c r="A46" s="8">
        <v>45</v>
      </c>
      <c r="B46" s="2"/>
      <c r="C46" s="2" t="s">
        <v>62</v>
      </c>
      <c r="D46" s="2" t="s">
        <v>63</v>
      </c>
      <c r="E46" s="2">
        <v>95</v>
      </c>
      <c r="F46" s="2">
        <v>116</v>
      </c>
      <c r="G46" s="2">
        <v>98</v>
      </c>
      <c r="H46" s="2">
        <v>112</v>
      </c>
      <c r="I46" s="2">
        <v>103</v>
      </c>
      <c r="J46" s="2">
        <v>92</v>
      </c>
      <c r="K46" s="2">
        <v>109</v>
      </c>
      <c r="L46" s="2">
        <v>0</v>
      </c>
      <c r="M46" s="2">
        <v>104</v>
      </c>
      <c r="N46" s="2">
        <v>113</v>
      </c>
      <c r="O46" s="2"/>
      <c r="P46" s="2">
        <v>9</v>
      </c>
      <c r="Q46" s="2" t="s">
        <v>62</v>
      </c>
      <c r="R46" s="2" t="s">
        <v>63</v>
      </c>
      <c r="S46" s="2">
        <v>850</v>
      </c>
      <c r="T46" s="2">
        <v>755</v>
      </c>
      <c r="U46" s="2">
        <v>116</v>
      </c>
      <c r="V46" s="2">
        <v>113</v>
      </c>
      <c r="W46" s="2">
        <v>112</v>
      </c>
      <c r="X46" s="2">
        <v>109</v>
      </c>
      <c r="Y46" s="2">
        <v>104</v>
      </c>
      <c r="Z46" s="2">
        <v>103</v>
      </c>
      <c r="AA46" s="2">
        <v>98</v>
      </c>
      <c r="AB46" s="2">
        <v>95</v>
      </c>
      <c r="AC46" s="2">
        <v>0</v>
      </c>
    </row>
    <row r="47" spans="1:29" x14ac:dyDescent="0.25">
      <c r="A47" s="8">
        <v>46</v>
      </c>
      <c r="B47" s="2"/>
      <c r="C47" s="2" t="s">
        <v>60</v>
      </c>
      <c r="D47" s="2" t="s">
        <v>61</v>
      </c>
      <c r="E47" s="2">
        <v>98</v>
      </c>
      <c r="F47" s="2">
        <v>95</v>
      </c>
      <c r="G47" s="2">
        <v>101</v>
      </c>
      <c r="H47" s="2">
        <v>114</v>
      </c>
      <c r="I47" s="2">
        <v>92</v>
      </c>
      <c r="J47" s="2">
        <v>91</v>
      </c>
      <c r="K47" s="2">
        <v>107</v>
      </c>
      <c r="L47" s="2">
        <v>101</v>
      </c>
      <c r="M47" s="2">
        <v>118</v>
      </c>
      <c r="N47" s="2">
        <v>114</v>
      </c>
      <c r="O47" s="2"/>
      <c r="P47" s="2">
        <v>10</v>
      </c>
      <c r="Q47" s="2" t="s">
        <v>60</v>
      </c>
      <c r="R47" s="2" t="s">
        <v>61</v>
      </c>
      <c r="S47" s="2">
        <v>848</v>
      </c>
      <c r="T47" s="2">
        <v>753</v>
      </c>
      <c r="U47" s="2">
        <v>118</v>
      </c>
      <c r="V47" s="2">
        <v>114</v>
      </c>
      <c r="W47" s="2">
        <v>114</v>
      </c>
      <c r="X47" s="2">
        <v>107</v>
      </c>
      <c r="Y47" s="2">
        <v>101</v>
      </c>
      <c r="Z47" s="2">
        <v>101</v>
      </c>
      <c r="AA47" s="2">
        <v>98</v>
      </c>
      <c r="AB47" s="2">
        <v>95</v>
      </c>
      <c r="AC47" s="2">
        <v>91</v>
      </c>
    </row>
    <row r="48" spans="1:29" x14ac:dyDescent="0.25">
      <c r="A48" s="8">
        <v>47</v>
      </c>
      <c r="B48" s="2"/>
      <c r="C48" s="2" t="s">
        <v>167</v>
      </c>
      <c r="D48" s="2" t="s">
        <v>31</v>
      </c>
      <c r="E48" s="2">
        <v>95</v>
      </c>
      <c r="F48" s="2">
        <v>100</v>
      </c>
      <c r="G48" s="2">
        <v>102</v>
      </c>
      <c r="H48" s="2">
        <v>100</v>
      </c>
      <c r="I48" s="2">
        <v>114</v>
      </c>
      <c r="J48" s="2">
        <v>98</v>
      </c>
      <c r="K48" s="2">
        <v>99</v>
      </c>
      <c r="L48" s="2">
        <v>112</v>
      </c>
      <c r="M48" s="2">
        <v>111</v>
      </c>
      <c r="N48" s="2">
        <v>109</v>
      </c>
      <c r="O48" s="2"/>
      <c r="P48" s="2">
        <v>10</v>
      </c>
      <c r="Q48" s="2" t="s">
        <v>167</v>
      </c>
      <c r="R48" s="2" t="s">
        <v>31</v>
      </c>
      <c r="S48" s="2">
        <v>847</v>
      </c>
      <c r="T48" s="2">
        <v>748</v>
      </c>
      <c r="U48" s="2">
        <v>114</v>
      </c>
      <c r="V48" s="2">
        <v>112</v>
      </c>
      <c r="W48" s="2">
        <v>111</v>
      </c>
      <c r="X48" s="2">
        <v>109</v>
      </c>
      <c r="Y48" s="2">
        <v>102</v>
      </c>
      <c r="Z48" s="2">
        <v>100</v>
      </c>
      <c r="AA48" s="2">
        <v>100</v>
      </c>
      <c r="AB48" s="2">
        <v>99</v>
      </c>
      <c r="AC48" s="2">
        <v>95</v>
      </c>
    </row>
    <row r="49" spans="1:29" x14ac:dyDescent="0.25">
      <c r="A49" s="8">
        <v>48</v>
      </c>
      <c r="B49" s="2"/>
      <c r="C49" s="2" t="s">
        <v>143</v>
      </c>
      <c r="D49" s="2" t="s">
        <v>50</v>
      </c>
      <c r="E49" s="2">
        <v>88</v>
      </c>
      <c r="F49" s="2">
        <v>112</v>
      </c>
      <c r="G49" s="2">
        <v>88</v>
      </c>
      <c r="H49" s="2">
        <v>123</v>
      </c>
      <c r="I49" s="2">
        <v>109</v>
      </c>
      <c r="J49" s="2">
        <v>83</v>
      </c>
      <c r="K49" s="2">
        <v>89</v>
      </c>
      <c r="L49" s="2">
        <v>0</v>
      </c>
      <c r="M49" s="2">
        <v>109</v>
      </c>
      <c r="N49" s="2">
        <v>129</v>
      </c>
      <c r="O49" s="2">
        <v>0</v>
      </c>
      <c r="P49" s="2">
        <v>9</v>
      </c>
      <c r="Q49" s="2" t="s">
        <v>143</v>
      </c>
      <c r="R49" s="2" t="s">
        <v>50</v>
      </c>
      <c r="S49" s="2">
        <v>847</v>
      </c>
      <c r="T49" s="2">
        <v>759</v>
      </c>
      <c r="U49" s="2">
        <v>129</v>
      </c>
      <c r="V49" s="2">
        <v>123</v>
      </c>
      <c r="W49" s="2">
        <v>112</v>
      </c>
      <c r="X49" s="2">
        <v>109</v>
      </c>
      <c r="Y49" s="2">
        <v>109</v>
      </c>
      <c r="Z49" s="2">
        <v>89</v>
      </c>
      <c r="AA49" s="2">
        <v>88</v>
      </c>
      <c r="AB49" s="2">
        <v>88</v>
      </c>
      <c r="AC49" s="2">
        <v>0</v>
      </c>
    </row>
    <row r="50" spans="1:29" x14ac:dyDescent="0.25">
      <c r="A50" s="8">
        <v>49</v>
      </c>
      <c r="B50" s="2"/>
      <c r="C50" s="2" t="s">
        <v>174</v>
      </c>
      <c r="D50" s="2" t="s">
        <v>96</v>
      </c>
      <c r="E50" s="2">
        <v>86</v>
      </c>
      <c r="F50" s="2">
        <v>94</v>
      </c>
      <c r="G50" s="2">
        <v>0</v>
      </c>
      <c r="H50" s="2">
        <v>105</v>
      </c>
      <c r="I50" s="2">
        <v>118</v>
      </c>
      <c r="J50" s="2">
        <v>113</v>
      </c>
      <c r="K50" s="2">
        <v>107</v>
      </c>
      <c r="L50" s="2">
        <v>106</v>
      </c>
      <c r="M50" s="2">
        <v>106</v>
      </c>
      <c r="N50" s="2">
        <v>98</v>
      </c>
      <c r="O50" s="2"/>
      <c r="P50" s="2">
        <v>9</v>
      </c>
      <c r="Q50" s="2" t="s">
        <v>174</v>
      </c>
      <c r="R50" s="2" t="s">
        <v>96</v>
      </c>
      <c r="S50" s="2">
        <v>847</v>
      </c>
      <c r="T50" s="2">
        <v>753</v>
      </c>
      <c r="U50" s="2">
        <v>118</v>
      </c>
      <c r="V50" s="2">
        <v>113</v>
      </c>
      <c r="W50" s="2">
        <v>107</v>
      </c>
      <c r="X50" s="2">
        <v>106</v>
      </c>
      <c r="Y50" s="2">
        <v>106</v>
      </c>
      <c r="Z50" s="2">
        <v>105</v>
      </c>
      <c r="AA50" s="2">
        <v>98</v>
      </c>
      <c r="AB50" s="2">
        <v>94</v>
      </c>
      <c r="AC50" s="2">
        <v>0</v>
      </c>
    </row>
    <row r="51" spans="1:29" x14ac:dyDescent="0.25">
      <c r="A51" s="8">
        <v>50</v>
      </c>
      <c r="B51" s="2"/>
      <c r="C51" s="2" t="s">
        <v>129</v>
      </c>
      <c r="D51" s="2" t="s">
        <v>130</v>
      </c>
      <c r="E51" s="2">
        <v>82</v>
      </c>
      <c r="F51" s="2">
        <v>97</v>
      </c>
      <c r="G51" s="2">
        <v>106</v>
      </c>
      <c r="H51" s="2">
        <v>99</v>
      </c>
      <c r="I51" s="2">
        <v>109</v>
      </c>
      <c r="J51" s="2">
        <v>103</v>
      </c>
      <c r="K51" s="2">
        <v>108</v>
      </c>
      <c r="L51" s="2">
        <v>91</v>
      </c>
      <c r="M51" s="2">
        <v>116</v>
      </c>
      <c r="N51" s="2">
        <v>109</v>
      </c>
      <c r="O51" s="2"/>
      <c r="P51" s="2">
        <v>10</v>
      </c>
      <c r="Q51" s="2" t="s">
        <v>129</v>
      </c>
      <c r="R51" s="2" t="s">
        <v>130</v>
      </c>
      <c r="S51" s="2">
        <v>847</v>
      </c>
      <c r="T51" s="2">
        <v>750</v>
      </c>
      <c r="U51" s="2">
        <v>116</v>
      </c>
      <c r="V51" s="2">
        <v>109</v>
      </c>
      <c r="W51" s="2">
        <v>109</v>
      </c>
      <c r="X51" s="2">
        <v>108</v>
      </c>
      <c r="Y51" s="2">
        <v>106</v>
      </c>
      <c r="Z51" s="2">
        <v>103</v>
      </c>
      <c r="AA51" s="2">
        <v>99</v>
      </c>
      <c r="AB51" s="2">
        <v>97</v>
      </c>
      <c r="AC51" s="2">
        <v>82</v>
      </c>
    </row>
    <row r="52" spans="1:29" x14ac:dyDescent="0.25">
      <c r="A52" s="8">
        <v>51</v>
      </c>
      <c r="B52" s="2"/>
      <c r="C52" s="2" t="s">
        <v>143</v>
      </c>
      <c r="D52" s="2" t="s">
        <v>71</v>
      </c>
      <c r="E52" s="2">
        <v>103</v>
      </c>
      <c r="F52" s="2">
        <v>111</v>
      </c>
      <c r="G52" s="2">
        <v>93</v>
      </c>
      <c r="H52" s="2">
        <v>91</v>
      </c>
      <c r="I52" s="2">
        <v>113</v>
      </c>
      <c r="J52" s="2">
        <v>103</v>
      </c>
      <c r="K52" s="2">
        <v>96</v>
      </c>
      <c r="L52" s="2">
        <v>106</v>
      </c>
      <c r="M52" s="2">
        <v>104</v>
      </c>
      <c r="N52" s="2">
        <v>110</v>
      </c>
      <c r="O52" s="2"/>
      <c r="P52" s="2">
        <v>10</v>
      </c>
      <c r="Q52" s="2" t="s">
        <v>143</v>
      </c>
      <c r="R52" s="2" t="s">
        <v>71</v>
      </c>
      <c r="S52" s="2">
        <v>846</v>
      </c>
      <c r="T52" s="2">
        <v>750</v>
      </c>
      <c r="U52" s="2">
        <v>113</v>
      </c>
      <c r="V52" s="2">
        <v>111</v>
      </c>
      <c r="W52" s="2">
        <v>110</v>
      </c>
      <c r="X52" s="2">
        <v>106</v>
      </c>
      <c r="Y52" s="2">
        <v>104</v>
      </c>
      <c r="Z52" s="2">
        <v>103</v>
      </c>
      <c r="AA52" s="2">
        <v>103</v>
      </c>
      <c r="AB52" s="2">
        <v>96</v>
      </c>
      <c r="AC52" s="2">
        <v>91</v>
      </c>
    </row>
    <row r="53" spans="1:29" x14ac:dyDescent="0.25">
      <c r="A53" s="8">
        <v>52</v>
      </c>
      <c r="B53" s="2"/>
      <c r="C53" s="2" t="s">
        <v>161</v>
      </c>
      <c r="D53" s="2" t="s">
        <v>162</v>
      </c>
      <c r="E53" s="2">
        <v>94</v>
      </c>
      <c r="F53" s="2">
        <v>112</v>
      </c>
      <c r="G53" s="2">
        <v>104</v>
      </c>
      <c r="H53" s="2">
        <v>91</v>
      </c>
      <c r="I53" s="2">
        <v>102</v>
      </c>
      <c r="J53" s="2">
        <v>105</v>
      </c>
      <c r="K53" s="2">
        <v>125</v>
      </c>
      <c r="L53" s="2">
        <v>95</v>
      </c>
      <c r="M53" s="2">
        <v>100</v>
      </c>
      <c r="N53" s="2">
        <v>103</v>
      </c>
      <c r="O53" s="2"/>
      <c r="P53" s="2">
        <v>10</v>
      </c>
      <c r="Q53" s="2" t="s">
        <v>161</v>
      </c>
      <c r="R53" s="2" t="s">
        <v>162</v>
      </c>
      <c r="S53" s="2">
        <v>846</v>
      </c>
      <c r="T53" s="2">
        <v>751</v>
      </c>
      <c r="U53" s="2">
        <v>125</v>
      </c>
      <c r="V53" s="2">
        <v>112</v>
      </c>
      <c r="W53" s="2">
        <v>105</v>
      </c>
      <c r="X53" s="2">
        <v>104</v>
      </c>
      <c r="Y53" s="2">
        <v>103</v>
      </c>
      <c r="Z53" s="2">
        <v>102</v>
      </c>
      <c r="AA53" s="2">
        <v>100</v>
      </c>
      <c r="AB53" s="2">
        <v>95</v>
      </c>
      <c r="AC53" s="2">
        <v>91</v>
      </c>
    </row>
    <row r="54" spans="1:29" x14ac:dyDescent="0.25">
      <c r="A54" s="8">
        <v>53</v>
      </c>
      <c r="B54" s="2"/>
      <c r="C54" s="2" t="s">
        <v>44</v>
      </c>
      <c r="D54" s="2" t="s">
        <v>45</v>
      </c>
      <c r="E54" s="2">
        <v>0</v>
      </c>
      <c r="F54" s="2">
        <v>102</v>
      </c>
      <c r="G54" s="2">
        <v>100</v>
      </c>
      <c r="H54" s="2">
        <v>105</v>
      </c>
      <c r="I54" s="2">
        <v>97</v>
      </c>
      <c r="J54" s="2">
        <v>108</v>
      </c>
      <c r="K54" s="2">
        <v>97</v>
      </c>
      <c r="L54" s="2">
        <v>110</v>
      </c>
      <c r="M54" s="2">
        <v>114</v>
      </c>
      <c r="N54" s="2">
        <v>110</v>
      </c>
      <c r="O54" s="2"/>
      <c r="P54" s="2">
        <v>9</v>
      </c>
      <c r="Q54" s="2" t="s">
        <v>44</v>
      </c>
      <c r="R54" s="2" t="s">
        <v>45</v>
      </c>
      <c r="S54" s="2">
        <v>846</v>
      </c>
      <c r="T54" s="2">
        <v>749</v>
      </c>
      <c r="U54" s="2">
        <v>114</v>
      </c>
      <c r="V54" s="2">
        <v>110</v>
      </c>
      <c r="W54" s="2">
        <v>110</v>
      </c>
      <c r="X54" s="2">
        <v>108</v>
      </c>
      <c r="Y54" s="2">
        <v>105</v>
      </c>
      <c r="Z54" s="2">
        <v>102</v>
      </c>
      <c r="AA54" s="2">
        <v>100</v>
      </c>
      <c r="AB54" s="2">
        <v>97</v>
      </c>
      <c r="AC54" s="2">
        <v>0</v>
      </c>
    </row>
    <row r="55" spans="1:29" x14ac:dyDescent="0.25">
      <c r="A55" s="8">
        <v>54</v>
      </c>
      <c r="B55" s="2"/>
      <c r="C55" s="2" t="s">
        <v>145</v>
      </c>
      <c r="D55" s="2" t="s">
        <v>67</v>
      </c>
      <c r="E55" s="2">
        <v>116</v>
      </c>
      <c r="F55" s="2">
        <v>105</v>
      </c>
      <c r="G55" s="2">
        <v>103</v>
      </c>
      <c r="H55" s="2">
        <v>103</v>
      </c>
      <c r="I55" s="2">
        <v>102</v>
      </c>
      <c r="J55" s="2">
        <v>100</v>
      </c>
      <c r="K55" s="2">
        <v>103</v>
      </c>
      <c r="L55" s="2">
        <v>92</v>
      </c>
      <c r="M55" s="2">
        <v>0</v>
      </c>
      <c r="N55" s="2">
        <v>110</v>
      </c>
      <c r="O55" s="2"/>
      <c r="P55" s="2">
        <v>9</v>
      </c>
      <c r="Q55" s="2" t="s">
        <v>145</v>
      </c>
      <c r="R55" s="2" t="s">
        <v>67</v>
      </c>
      <c r="S55" s="2">
        <v>842</v>
      </c>
      <c r="T55" s="2">
        <v>742</v>
      </c>
      <c r="U55" s="2">
        <v>116</v>
      </c>
      <c r="V55" s="2">
        <v>110</v>
      </c>
      <c r="W55" s="2">
        <v>105</v>
      </c>
      <c r="X55" s="2">
        <v>103</v>
      </c>
      <c r="Y55" s="2">
        <v>103</v>
      </c>
      <c r="Z55" s="2">
        <v>103</v>
      </c>
      <c r="AA55" s="2">
        <v>102</v>
      </c>
      <c r="AB55" s="2">
        <v>100</v>
      </c>
      <c r="AC55" s="2">
        <v>0</v>
      </c>
    </row>
    <row r="56" spans="1:29" x14ac:dyDescent="0.25">
      <c r="A56" s="8">
        <v>55</v>
      </c>
      <c r="B56" s="2"/>
      <c r="C56" s="2" t="s">
        <v>76</v>
      </c>
      <c r="D56" s="2" t="s">
        <v>77</v>
      </c>
      <c r="E56" s="2">
        <v>109</v>
      </c>
      <c r="F56" s="2">
        <v>92</v>
      </c>
      <c r="G56" s="2">
        <v>100</v>
      </c>
      <c r="H56" s="2">
        <v>99</v>
      </c>
      <c r="I56" s="2">
        <v>93</v>
      </c>
      <c r="J56" s="2">
        <v>119</v>
      </c>
      <c r="K56" s="2">
        <v>83</v>
      </c>
      <c r="L56" s="2">
        <v>99</v>
      </c>
      <c r="M56" s="2">
        <v>114</v>
      </c>
      <c r="N56" s="2">
        <v>109</v>
      </c>
      <c r="O56" s="2"/>
      <c r="P56" s="2">
        <v>10</v>
      </c>
      <c r="Q56" s="2" t="s">
        <v>76</v>
      </c>
      <c r="R56" s="2" t="s">
        <v>77</v>
      </c>
      <c r="S56" s="2">
        <v>842</v>
      </c>
      <c r="T56" s="2">
        <v>749</v>
      </c>
      <c r="U56" s="2">
        <v>119</v>
      </c>
      <c r="V56" s="2">
        <v>114</v>
      </c>
      <c r="W56" s="2">
        <v>109</v>
      </c>
      <c r="X56" s="2">
        <v>109</v>
      </c>
      <c r="Y56" s="2">
        <v>100</v>
      </c>
      <c r="Z56" s="2">
        <v>99</v>
      </c>
      <c r="AA56" s="2">
        <v>99</v>
      </c>
      <c r="AB56" s="2">
        <v>93</v>
      </c>
      <c r="AC56" s="2">
        <v>83</v>
      </c>
    </row>
    <row r="57" spans="1:29" x14ac:dyDescent="0.25">
      <c r="B57" s="12"/>
      <c r="C57" s="2" t="s">
        <v>187</v>
      </c>
      <c r="D57" s="2" t="s">
        <v>189</v>
      </c>
      <c r="E57" s="2">
        <v>95</v>
      </c>
      <c r="F57" s="2">
        <v>117</v>
      </c>
      <c r="G57" s="2">
        <v>103</v>
      </c>
      <c r="H57" s="2">
        <v>101</v>
      </c>
      <c r="I57" s="2">
        <v>114</v>
      </c>
      <c r="J57" s="2">
        <v>93</v>
      </c>
      <c r="K57" s="2">
        <v>112</v>
      </c>
      <c r="L57" s="2">
        <v>81</v>
      </c>
      <c r="M57" s="2">
        <v>102</v>
      </c>
      <c r="N57" s="2">
        <v>97</v>
      </c>
      <c r="O57" s="2"/>
      <c r="P57" s="2">
        <v>10</v>
      </c>
      <c r="Q57" s="2" t="s">
        <v>187</v>
      </c>
      <c r="R57" s="2" t="s">
        <v>189</v>
      </c>
      <c r="S57" s="2">
        <v>841</v>
      </c>
      <c r="T57" s="2">
        <v>746</v>
      </c>
      <c r="U57" s="2">
        <v>117</v>
      </c>
      <c r="V57" s="2">
        <v>114</v>
      </c>
      <c r="W57" s="2">
        <v>112</v>
      </c>
      <c r="X57" s="2">
        <v>103</v>
      </c>
      <c r="Y57" s="2">
        <v>102</v>
      </c>
      <c r="Z57" s="2">
        <v>101</v>
      </c>
      <c r="AA57" s="2">
        <v>97</v>
      </c>
      <c r="AB57" s="2">
        <v>95</v>
      </c>
      <c r="AC57" s="2">
        <v>81</v>
      </c>
    </row>
    <row r="58" spans="1:29" x14ac:dyDescent="0.25">
      <c r="A58" s="8">
        <v>7</v>
      </c>
      <c r="B58" s="2"/>
      <c r="C58" s="2" t="s">
        <v>34</v>
      </c>
      <c r="D58" s="2" t="s">
        <v>35</v>
      </c>
      <c r="E58" s="2">
        <v>104</v>
      </c>
      <c r="F58" s="2">
        <v>107</v>
      </c>
      <c r="G58" s="2">
        <v>118</v>
      </c>
      <c r="H58" s="2">
        <v>96</v>
      </c>
      <c r="I58" s="2">
        <v>110</v>
      </c>
      <c r="J58" s="2">
        <v>83</v>
      </c>
      <c r="K58" s="2">
        <v>102</v>
      </c>
      <c r="L58" s="2">
        <v>84</v>
      </c>
      <c r="M58" s="2">
        <v>108</v>
      </c>
      <c r="N58" s="2">
        <v>94</v>
      </c>
      <c r="O58" s="2">
        <v>0</v>
      </c>
      <c r="P58" s="2">
        <v>10</v>
      </c>
      <c r="Q58" s="2" t="s">
        <v>34</v>
      </c>
      <c r="R58" s="2" t="s">
        <v>35</v>
      </c>
      <c r="S58" s="2">
        <v>839</v>
      </c>
      <c r="T58" s="2">
        <v>745</v>
      </c>
      <c r="U58" s="2">
        <v>118</v>
      </c>
      <c r="V58" s="2">
        <v>110</v>
      </c>
      <c r="W58" s="2">
        <v>108</v>
      </c>
      <c r="X58" s="2">
        <v>107</v>
      </c>
      <c r="Y58" s="2">
        <v>104</v>
      </c>
      <c r="Z58" s="2">
        <v>102</v>
      </c>
      <c r="AA58" s="2">
        <v>96</v>
      </c>
      <c r="AB58" s="2">
        <v>94</v>
      </c>
      <c r="AC58" s="2">
        <v>0</v>
      </c>
    </row>
    <row r="59" spans="1:29" x14ac:dyDescent="0.25">
      <c r="A59" s="8">
        <v>4</v>
      </c>
      <c r="B59" s="2"/>
      <c r="C59" s="2" t="s">
        <v>24</v>
      </c>
      <c r="D59" s="4" t="s">
        <v>25</v>
      </c>
      <c r="E59" s="2">
        <v>94</v>
      </c>
      <c r="F59" s="2">
        <v>97</v>
      </c>
      <c r="G59" s="2">
        <v>124</v>
      </c>
      <c r="H59" s="2">
        <v>91</v>
      </c>
      <c r="I59" s="2">
        <v>97</v>
      </c>
      <c r="J59" s="2">
        <v>108</v>
      </c>
      <c r="K59" s="2">
        <v>100</v>
      </c>
      <c r="L59" s="2">
        <v>103</v>
      </c>
      <c r="M59" s="2">
        <v>107</v>
      </c>
      <c r="N59" s="2">
        <v>103</v>
      </c>
      <c r="O59" s="2"/>
      <c r="P59" s="2">
        <v>10</v>
      </c>
      <c r="Q59" s="2" t="s">
        <v>24</v>
      </c>
      <c r="R59" s="2" t="s">
        <v>25</v>
      </c>
      <c r="S59" s="2">
        <v>839</v>
      </c>
      <c r="T59" s="2">
        <v>742</v>
      </c>
      <c r="U59" s="2">
        <v>124</v>
      </c>
      <c r="V59" s="2">
        <v>108</v>
      </c>
      <c r="W59" s="2">
        <v>107</v>
      </c>
      <c r="X59" s="2">
        <v>103</v>
      </c>
      <c r="Y59" s="2">
        <v>103</v>
      </c>
      <c r="Z59" s="2">
        <v>100</v>
      </c>
      <c r="AA59" s="2">
        <v>97</v>
      </c>
      <c r="AB59" s="2">
        <v>97</v>
      </c>
      <c r="AC59" s="2">
        <v>91</v>
      </c>
    </row>
    <row r="60" spans="1:29" x14ac:dyDescent="0.25">
      <c r="A60" s="8">
        <v>32</v>
      </c>
      <c r="B60" s="2"/>
      <c r="C60" s="2" t="s">
        <v>79</v>
      </c>
      <c r="D60" s="2" t="s">
        <v>197</v>
      </c>
      <c r="E60" s="2">
        <v>107</v>
      </c>
      <c r="F60" s="2">
        <v>102</v>
      </c>
      <c r="G60" s="2">
        <v>102</v>
      </c>
      <c r="H60" s="2">
        <v>92</v>
      </c>
      <c r="I60" s="2">
        <v>90</v>
      </c>
      <c r="J60" s="2">
        <v>100</v>
      </c>
      <c r="K60" s="2">
        <v>118</v>
      </c>
      <c r="L60" s="2">
        <v>102</v>
      </c>
      <c r="M60" s="2">
        <v>108</v>
      </c>
      <c r="N60" s="2">
        <v>98</v>
      </c>
      <c r="O60" s="2"/>
      <c r="P60" s="2">
        <v>10</v>
      </c>
      <c r="Q60" s="2" t="s">
        <v>79</v>
      </c>
      <c r="R60" s="2" t="s">
        <v>197</v>
      </c>
      <c r="S60" s="2">
        <v>837</v>
      </c>
      <c r="T60" s="2">
        <v>739</v>
      </c>
      <c r="U60" s="2">
        <v>118</v>
      </c>
      <c r="V60" s="2">
        <v>108</v>
      </c>
      <c r="W60" s="2">
        <v>107</v>
      </c>
      <c r="X60" s="2">
        <v>102</v>
      </c>
      <c r="Y60" s="2">
        <v>102</v>
      </c>
      <c r="Z60" s="2">
        <v>102</v>
      </c>
      <c r="AA60" s="2">
        <v>100</v>
      </c>
      <c r="AB60" s="2">
        <v>98</v>
      </c>
      <c r="AC60" s="2">
        <v>90</v>
      </c>
    </row>
    <row r="61" spans="1:29" x14ac:dyDescent="0.25">
      <c r="A61" s="8">
        <v>91</v>
      </c>
      <c r="B61" s="2"/>
      <c r="C61" s="2" t="s">
        <v>177</v>
      </c>
      <c r="D61" s="2" t="s">
        <v>37</v>
      </c>
      <c r="E61" s="2">
        <v>99</v>
      </c>
      <c r="F61" s="2">
        <v>102</v>
      </c>
      <c r="G61" s="2">
        <v>101</v>
      </c>
      <c r="H61" s="2">
        <v>122</v>
      </c>
      <c r="I61" s="2">
        <v>97</v>
      </c>
      <c r="J61" s="2">
        <v>93</v>
      </c>
      <c r="K61" s="2">
        <v>98</v>
      </c>
      <c r="L61" s="2">
        <v>112</v>
      </c>
      <c r="M61" s="2">
        <v>105</v>
      </c>
      <c r="N61" s="2">
        <v>95</v>
      </c>
      <c r="O61" s="2"/>
      <c r="P61" s="2">
        <v>10</v>
      </c>
      <c r="Q61" s="2" t="s">
        <v>177</v>
      </c>
      <c r="R61" s="2" t="s">
        <v>37</v>
      </c>
      <c r="S61" s="2">
        <v>836</v>
      </c>
      <c r="T61" s="2">
        <v>739</v>
      </c>
      <c r="U61" s="2">
        <v>122</v>
      </c>
      <c r="V61" s="2">
        <v>112</v>
      </c>
      <c r="W61" s="2">
        <v>105</v>
      </c>
      <c r="X61" s="2">
        <v>102</v>
      </c>
      <c r="Y61" s="2">
        <v>101</v>
      </c>
      <c r="Z61" s="2">
        <v>99</v>
      </c>
      <c r="AA61" s="2">
        <v>98</v>
      </c>
      <c r="AB61" s="2">
        <v>97</v>
      </c>
      <c r="AC61" s="2">
        <v>93</v>
      </c>
    </row>
    <row r="62" spans="1:29" x14ac:dyDescent="0.25">
      <c r="A62" s="8">
        <v>42</v>
      </c>
      <c r="B62" s="2"/>
      <c r="C62" s="2" t="s">
        <v>92</v>
      </c>
      <c r="D62" s="2" t="s">
        <v>84</v>
      </c>
      <c r="E62" s="2">
        <v>105</v>
      </c>
      <c r="F62" s="2">
        <v>106</v>
      </c>
      <c r="G62" s="2">
        <v>88</v>
      </c>
      <c r="H62" s="2">
        <v>79</v>
      </c>
      <c r="I62" s="2">
        <v>110</v>
      </c>
      <c r="J62" s="2">
        <v>97</v>
      </c>
      <c r="K62" s="2">
        <v>117</v>
      </c>
      <c r="L62" s="2">
        <v>109</v>
      </c>
      <c r="M62" s="2">
        <v>0</v>
      </c>
      <c r="N62" s="2">
        <v>103</v>
      </c>
      <c r="O62" s="2"/>
      <c r="P62" s="2">
        <v>9</v>
      </c>
      <c r="Q62" s="2" t="s">
        <v>92</v>
      </c>
      <c r="R62" s="2" t="s">
        <v>84</v>
      </c>
      <c r="S62" s="2">
        <v>835</v>
      </c>
      <c r="T62" s="2">
        <v>747</v>
      </c>
      <c r="U62" s="2">
        <v>117</v>
      </c>
      <c r="V62" s="2">
        <v>110</v>
      </c>
      <c r="W62" s="2">
        <v>109</v>
      </c>
      <c r="X62" s="2">
        <v>106</v>
      </c>
      <c r="Y62" s="2">
        <v>105</v>
      </c>
      <c r="Z62" s="2">
        <v>103</v>
      </c>
      <c r="AA62" s="2">
        <v>97</v>
      </c>
      <c r="AB62" s="2">
        <v>88</v>
      </c>
      <c r="AC62" s="2">
        <v>0</v>
      </c>
    </row>
    <row r="63" spans="1:29" x14ac:dyDescent="0.25">
      <c r="A63" s="8">
        <v>74</v>
      </c>
      <c r="B63" s="2"/>
      <c r="C63" s="2" t="s">
        <v>157</v>
      </c>
      <c r="D63" s="2" t="s">
        <v>158</v>
      </c>
      <c r="E63" s="2">
        <v>96</v>
      </c>
      <c r="F63" s="2">
        <v>108</v>
      </c>
      <c r="G63" s="2">
        <v>0</v>
      </c>
      <c r="H63" s="2">
        <v>98</v>
      </c>
      <c r="I63" s="2">
        <v>103</v>
      </c>
      <c r="J63" s="2">
        <v>128</v>
      </c>
      <c r="K63" s="2">
        <v>98</v>
      </c>
      <c r="L63" s="2">
        <v>95</v>
      </c>
      <c r="M63" s="2">
        <v>104</v>
      </c>
      <c r="N63" s="2">
        <v>98</v>
      </c>
      <c r="O63" s="2"/>
      <c r="P63" s="2">
        <v>9</v>
      </c>
      <c r="Q63" s="2" t="s">
        <v>157</v>
      </c>
      <c r="R63" s="2" t="s">
        <v>158</v>
      </c>
      <c r="S63" s="2">
        <v>833</v>
      </c>
      <c r="T63" s="2">
        <v>737</v>
      </c>
      <c r="U63" s="2">
        <v>128</v>
      </c>
      <c r="V63" s="2">
        <v>108</v>
      </c>
      <c r="W63" s="2">
        <v>104</v>
      </c>
      <c r="X63" s="2">
        <v>103</v>
      </c>
      <c r="Y63" s="2">
        <v>98</v>
      </c>
      <c r="Z63" s="2">
        <v>98</v>
      </c>
      <c r="AA63" s="2">
        <v>98</v>
      </c>
      <c r="AB63" s="2">
        <v>96</v>
      </c>
      <c r="AC63" s="2">
        <v>0</v>
      </c>
    </row>
    <row r="64" spans="1:29" x14ac:dyDescent="0.25">
      <c r="A64" s="8">
        <v>43</v>
      </c>
      <c r="B64" s="2"/>
      <c r="C64" s="2" t="s">
        <v>195</v>
      </c>
      <c r="D64" s="2" t="s">
        <v>15</v>
      </c>
      <c r="E64" s="2">
        <v>95</v>
      </c>
      <c r="F64" s="2">
        <v>97</v>
      </c>
      <c r="G64" s="2">
        <v>106</v>
      </c>
      <c r="H64" s="2">
        <v>99</v>
      </c>
      <c r="I64" s="2">
        <v>95</v>
      </c>
      <c r="J64" s="2">
        <v>108</v>
      </c>
      <c r="K64" s="2">
        <v>118</v>
      </c>
      <c r="L64" s="2">
        <v>105</v>
      </c>
      <c r="M64" s="2">
        <v>100</v>
      </c>
      <c r="N64" s="2">
        <v>97</v>
      </c>
      <c r="O64" s="2"/>
      <c r="P64" s="2">
        <v>10</v>
      </c>
      <c r="Q64" s="2" t="s">
        <v>195</v>
      </c>
      <c r="R64" s="2" t="s">
        <v>15</v>
      </c>
      <c r="S64" s="2">
        <v>830</v>
      </c>
      <c r="T64" s="2">
        <v>733</v>
      </c>
      <c r="U64" s="2">
        <v>118</v>
      </c>
      <c r="V64" s="2">
        <v>108</v>
      </c>
      <c r="W64" s="2">
        <v>106</v>
      </c>
      <c r="X64" s="2">
        <v>105</v>
      </c>
      <c r="Y64" s="2">
        <v>100</v>
      </c>
      <c r="Z64" s="2">
        <v>99</v>
      </c>
      <c r="AA64" s="2">
        <v>97</v>
      </c>
      <c r="AB64" s="2">
        <v>97</v>
      </c>
      <c r="AC64" s="2">
        <v>95</v>
      </c>
    </row>
    <row r="65" spans="1:29" x14ac:dyDescent="0.25">
      <c r="A65" s="8">
        <v>90</v>
      </c>
      <c r="B65" s="2"/>
      <c r="C65" s="2" t="s">
        <v>177</v>
      </c>
      <c r="D65" s="2" t="s">
        <v>151</v>
      </c>
      <c r="E65" s="2">
        <v>101</v>
      </c>
      <c r="F65" s="2">
        <v>86</v>
      </c>
      <c r="G65" s="2">
        <v>107</v>
      </c>
      <c r="H65" s="2">
        <v>100</v>
      </c>
      <c r="I65" s="2">
        <v>101</v>
      </c>
      <c r="J65" s="2">
        <v>0</v>
      </c>
      <c r="K65" s="2">
        <v>109</v>
      </c>
      <c r="L65" s="2">
        <v>106</v>
      </c>
      <c r="M65" s="2">
        <v>101</v>
      </c>
      <c r="N65" s="2">
        <v>102</v>
      </c>
      <c r="O65" s="2"/>
      <c r="P65" s="2">
        <v>9</v>
      </c>
      <c r="Q65" s="2" t="s">
        <v>177</v>
      </c>
      <c r="R65" s="2" t="s">
        <v>151</v>
      </c>
      <c r="S65" s="2">
        <v>827</v>
      </c>
      <c r="T65" s="2">
        <v>727</v>
      </c>
      <c r="U65" s="2">
        <v>109</v>
      </c>
      <c r="V65" s="2">
        <v>107</v>
      </c>
      <c r="W65" s="2">
        <v>106</v>
      </c>
      <c r="X65" s="2">
        <v>102</v>
      </c>
      <c r="Y65" s="2">
        <v>101</v>
      </c>
      <c r="Z65" s="2">
        <v>101</v>
      </c>
      <c r="AA65" s="2">
        <v>101</v>
      </c>
      <c r="AB65" s="2">
        <v>100</v>
      </c>
      <c r="AC65" s="2">
        <v>0</v>
      </c>
    </row>
    <row r="66" spans="1:29" x14ac:dyDescent="0.25">
      <c r="A66" s="8">
        <v>44</v>
      </c>
      <c r="B66" s="2"/>
      <c r="C66" s="2" t="s">
        <v>95</v>
      </c>
      <c r="D66" s="2" t="s">
        <v>96</v>
      </c>
      <c r="E66" s="2">
        <v>103</v>
      </c>
      <c r="F66" s="2">
        <v>94</v>
      </c>
      <c r="G66" s="2">
        <v>124</v>
      </c>
      <c r="H66" s="2">
        <v>93</v>
      </c>
      <c r="I66" s="2">
        <v>100</v>
      </c>
      <c r="J66" s="2">
        <v>0</v>
      </c>
      <c r="K66" s="2">
        <v>91</v>
      </c>
      <c r="L66" s="2">
        <v>97</v>
      </c>
      <c r="M66" s="2">
        <v>117</v>
      </c>
      <c r="N66" s="2">
        <v>98</v>
      </c>
      <c r="O66" s="2"/>
      <c r="P66" s="2">
        <v>9</v>
      </c>
      <c r="Q66" s="2" t="s">
        <v>95</v>
      </c>
      <c r="R66" s="2" t="s">
        <v>96</v>
      </c>
      <c r="S66" s="2">
        <v>826</v>
      </c>
      <c r="T66" s="2">
        <v>733</v>
      </c>
      <c r="U66" s="2">
        <v>124</v>
      </c>
      <c r="V66" s="2">
        <v>117</v>
      </c>
      <c r="W66" s="2">
        <v>103</v>
      </c>
      <c r="X66" s="2">
        <v>100</v>
      </c>
      <c r="Y66" s="2">
        <v>98</v>
      </c>
      <c r="Z66" s="2">
        <v>97</v>
      </c>
      <c r="AA66" s="2">
        <v>94</v>
      </c>
      <c r="AB66" s="2">
        <v>93</v>
      </c>
      <c r="AC66" s="2">
        <v>0</v>
      </c>
    </row>
    <row r="67" spans="1:29" x14ac:dyDescent="0.25">
      <c r="B67" s="12"/>
      <c r="C67" s="2" t="s">
        <v>187</v>
      </c>
      <c r="D67" s="2" t="s">
        <v>188</v>
      </c>
      <c r="E67" s="2">
        <v>97</v>
      </c>
      <c r="F67" s="2">
        <v>101</v>
      </c>
      <c r="G67" s="2">
        <v>93</v>
      </c>
      <c r="H67" s="2">
        <v>109</v>
      </c>
      <c r="I67" s="2">
        <v>90</v>
      </c>
      <c r="J67" s="2">
        <v>104</v>
      </c>
      <c r="K67" s="2">
        <v>105</v>
      </c>
      <c r="L67" s="2">
        <v>90</v>
      </c>
      <c r="M67" s="2">
        <v>119</v>
      </c>
      <c r="N67" s="2">
        <v>97</v>
      </c>
      <c r="O67" s="2"/>
      <c r="P67" s="2">
        <v>10</v>
      </c>
      <c r="Q67" s="2" t="s">
        <v>187</v>
      </c>
      <c r="R67" s="2" t="s">
        <v>188</v>
      </c>
      <c r="S67" s="2">
        <v>825</v>
      </c>
      <c r="T67" s="2">
        <v>732</v>
      </c>
      <c r="U67" s="2">
        <v>119</v>
      </c>
      <c r="V67" s="2">
        <v>109</v>
      </c>
      <c r="W67" s="2">
        <v>105</v>
      </c>
      <c r="X67" s="2">
        <v>104</v>
      </c>
      <c r="Y67" s="2">
        <v>101</v>
      </c>
      <c r="Z67" s="2">
        <v>97</v>
      </c>
      <c r="AA67" s="2">
        <v>97</v>
      </c>
      <c r="AB67" s="2">
        <v>93</v>
      </c>
      <c r="AC67" s="2">
        <v>90</v>
      </c>
    </row>
    <row r="68" spans="1:29" x14ac:dyDescent="0.25">
      <c r="A68" s="8">
        <v>65</v>
      </c>
      <c r="B68" s="2"/>
      <c r="C68" s="2" t="s">
        <v>137</v>
      </c>
      <c r="D68" s="2" t="s">
        <v>138</v>
      </c>
      <c r="E68" s="2">
        <v>98</v>
      </c>
      <c r="F68" s="2">
        <v>105</v>
      </c>
      <c r="G68" s="2">
        <v>107</v>
      </c>
      <c r="H68" s="2">
        <v>95</v>
      </c>
      <c r="I68" s="2">
        <v>98</v>
      </c>
      <c r="J68" s="2">
        <v>103</v>
      </c>
      <c r="K68" s="2">
        <v>84</v>
      </c>
      <c r="L68" s="2">
        <v>116</v>
      </c>
      <c r="M68" s="2">
        <v>0</v>
      </c>
      <c r="N68" s="2">
        <v>102</v>
      </c>
      <c r="O68" s="2"/>
      <c r="P68" s="2">
        <v>9</v>
      </c>
      <c r="Q68" s="2" t="s">
        <v>137</v>
      </c>
      <c r="R68" s="2" t="s">
        <v>138</v>
      </c>
      <c r="S68" s="2">
        <v>824</v>
      </c>
      <c r="T68" s="2">
        <v>729</v>
      </c>
      <c r="U68" s="2">
        <v>116</v>
      </c>
      <c r="V68" s="2">
        <v>107</v>
      </c>
      <c r="W68" s="2">
        <v>105</v>
      </c>
      <c r="X68" s="2">
        <v>103</v>
      </c>
      <c r="Y68" s="2">
        <v>102</v>
      </c>
      <c r="Z68" s="2">
        <v>98</v>
      </c>
      <c r="AA68" s="2">
        <v>98</v>
      </c>
      <c r="AB68" s="2">
        <v>95</v>
      </c>
      <c r="AC68" s="2">
        <v>0</v>
      </c>
    </row>
    <row r="69" spans="1:29" x14ac:dyDescent="0.25">
      <c r="A69" s="8">
        <v>51</v>
      </c>
      <c r="B69" s="2"/>
      <c r="C69" s="2" t="s">
        <v>216</v>
      </c>
      <c r="D69" s="2" t="s">
        <v>217</v>
      </c>
      <c r="E69" s="2">
        <v>106</v>
      </c>
      <c r="F69" s="2">
        <v>117</v>
      </c>
      <c r="G69" s="2">
        <v>93</v>
      </c>
      <c r="H69" s="2">
        <v>0</v>
      </c>
      <c r="I69" s="2">
        <v>102</v>
      </c>
      <c r="J69" s="2">
        <v>98</v>
      </c>
      <c r="K69" s="2">
        <v>117</v>
      </c>
      <c r="L69" s="2">
        <v>92</v>
      </c>
      <c r="M69" s="2">
        <v>0</v>
      </c>
      <c r="N69" s="2">
        <v>95</v>
      </c>
      <c r="O69" s="2"/>
      <c r="P69" s="2">
        <v>8</v>
      </c>
      <c r="Q69" s="2" t="s">
        <v>216</v>
      </c>
      <c r="R69" s="2" t="s">
        <v>217</v>
      </c>
      <c r="S69" s="2">
        <v>820</v>
      </c>
      <c r="T69" s="2">
        <v>728</v>
      </c>
      <c r="U69" s="2">
        <v>117</v>
      </c>
      <c r="V69" s="2">
        <v>117</v>
      </c>
      <c r="W69" s="2">
        <v>106</v>
      </c>
      <c r="X69" s="2">
        <v>102</v>
      </c>
      <c r="Y69" s="2">
        <v>98</v>
      </c>
      <c r="Z69" s="2">
        <v>95</v>
      </c>
      <c r="AA69" s="2">
        <v>93</v>
      </c>
      <c r="AB69" s="2">
        <v>92</v>
      </c>
      <c r="AC69" s="2">
        <v>0</v>
      </c>
    </row>
    <row r="70" spans="1:29" x14ac:dyDescent="0.25">
      <c r="A70" s="8">
        <v>3</v>
      </c>
      <c r="B70" s="2"/>
      <c r="C70" s="2" t="s">
        <v>22</v>
      </c>
      <c r="D70" s="2" t="s">
        <v>23</v>
      </c>
      <c r="E70" s="2">
        <v>104</v>
      </c>
      <c r="F70" s="2">
        <v>91</v>
      </c>
      <c r="G70" s="2">
        <v>110</v>
      </c>
      <c r="H70" s="2">
        <v>112</v>
      </c>
      <c r="I70" s="2">
        <v>106</v>
      </c>
      <c r="J70" s="2">
        <v>92</v>
      </c>
      <c r="K70" s="2">
        <v>91</v>
      </c>
      <c r="L70" s="2">
        <v>105</v>
      </c>
      <c r="M70" s="2">
        <v>100</v>
      </c>
      <c r="N70" s="2">
        <v>90</v>
      </c>
      <c r="O70" s="2"/>
      <c r="P70" s="2">
        <v>10</v>
      </c>
      <c r="Q70" s="2" t="s">
        <v>22</v>
      </c>
      <c r="R70" s="2" t="s">
        <v>23</v>
      </c>
      <c r="S70" s="2">
        <v>820</v>
      </c>
      <c r="T70" s="2">
        <v>729</v>
      </c>
      <c r="U70" s="2">
        <v>112</v>
      </c>
      <c r="V70" s="2">
        <v>110</v>
      </c>
      <c r="W70" s="2">
        <v>106</v>
      </c>
      <c r="X70" s="2">
        <v>105</v>
      </c>
      <c r="Y70" s="2">
        <v>104</v>
      </c>
      <c r="Z70" s="2">
        <v>100</v>
      </c>
      <c r="AA70" s="2">
        <v>92</v>
      </c>
      <c r="AB70" s="2">
        <v>91</v>
      </c>
      <c r="AC70" s="2">
        <v>90</v>
      </c>
    </row>
    <row r="71" spans="1:29" x14ac:dyDescent="0.25">
      <c r="A71" s="8">
        <v>47</v>
      </c>
      <c r="B71" s="2"/>
      <c r="C71" s="2" t="s">
        <v>223</v>
      </c>
      <c r="D71" s="2" t="s">
        <v>31</v>
      </c>
      <c r="E71" s="2">
        <v>99</v>
      </c>
      <c r="F71" s="2">
        <v>102</v>
      </c>
      <c r="G71" s="2">
        <v>92</v>
      </c>
      <c r="H71" s="2">
        <v>91</v>
      </c>
      <c r="I71" s="2">
        <v>96</v>
      </c>
      <c r="J71" s="2">
        <v>114</v>
      </c>
      <c r="K71" s="2">
        <v>98</v>
      </c>
      <c r="L71" s="2">
        <v>118</v>
      </c>
      <c r="M71" s="2">
        <v>97</v>
      </c>
      <c r="N71" s="2">
        <v>93</v>
      </c>
      <c r="O71" s="2"/>
      <c r="P71" s="2">
        <v>10</v>
      </c>
      <c r="Q71" s="2" t="s">
        <v>223</v>
      </c>
      <c r="R71" s="2" t="s">
        <v>31</v>
      </c>
      <c r="S71" s="2">
        <v>817</v>
      </c>
      <c r="T71" s="2">
        <v>724</v>
      </c>
      <c r="U71" s="2">
        <v>118</v>
      </c>
      <c r="V71" s="2">
        <v>114</v>
      </c>
      <c r="W71" s="2">
        <v>102</v>
      </c>
      <c r="X71" s="2">
        <v>99</v>
      </c>
      <c r="Y71" s="2">
        <v>98</v>
      </c>
      <c r="Z71" s="2">
        <v>97</v>
      </c>
      <c r="AA71" s="2">
        <v>96</v>
      </c>
      <c r="AB71" s="2">
        <v>93</v>
      </c>
      <c r="AC71" s="2">
        <v>91</v>
      </c>
    </row>
    <row r="72" spans="1:29" x14ac:dyDescent="0.25">
      <c r="A72" s="8">
        <v>22</v>
      </c>
      <c r="B72" s="2"/>
      <c r="C72" s="2" t="s">
        <v>226</v>
      </c>
      <c r="D72" s="2" t="s">
        <v>86</v>
      </c>
      <c r="E72" s="2">
        <v>95</v>
      </c>
      <c r="F72" s="2">
        <v>122</v>
      </c>
      <c r="G72" s="2">
        <v>99</v>
      </c>
      <c r="H72" s="2">
        <v>89</v>
      </c>
      <c r="I72" s="2">
        <v>102</v>
      </c>
      <c r="J72" s="2">
        <v>86</v>
      </c>
      <c r="K72" s="2">
        <v>103</v>
      </c>
      <c r="L72" s="2">
        <v>93</v>
      </c>
      <c r="M72" s="2">
        <v>100</v>
      </c>
      <c r="N72" s="2">
        <v>103</v>
      </c>
      <c r="O72" s="2"/>
      <c r="P72" s="2">
        <v>10</v>
      </c>
      <c r="Q72" s="2" t="s">
        <v>226</v>
      </c>
      <c r="R72" s="2" t="s">
        <v>86</v>
      </c>
      <c r="S72" s="2">
        <v>817</v>
      </c>
      <c r="T72" s="2">
        <v>724</v>
      </c>
      <c r="U72" s="2">
        <v>122</v>
      </c>
      <c r="V72" s="2">
        <v>103</v>
      </c>
      <c r="W72" s="2">
        <v>103</v>
      </c>
      <c r="X72" s="2">
        <v>102</v>
      </c>
      <c r="Y72" s="2">
        <v>100</v>
      </c>
      <c r="Z72" s="2">
        <v>99</v>
      </c>
      <c r="AA72" s="2">
        <v>95</v>
      </c>
      <c r="AB72" s="2">
        <v>93</v>
      </c>
      <c r="AC72" s="2">
        <v>86</v>
      </c>
    </row>
    <row r="73" spans="1:29" x14ac:dyDescent="0.25">
      <c r="A73" s="8">
        <v>18</v>
      </c>
      <c r="B73" s="2"/>
      <c r="C73" s="2" t="s">
        <v>56</v>
      </c>
      <c r="D73" s="2" t="s">
        <v>57</v>
      </c>
      <c r="E73" s="2">
        <v>99</v>
      </c>
      <c r="F73" s="2">
        <v>91</v>
      </c>
      <c r="G73" s="2">
        <v>94</v>
      </c>
      <c r="H73" s="2">
        <v>100</v>
      </c>
      <c r="I73" s="2">
        <v>114</v>
      </c>
      <c r="J73" s="2">
        <v>87</v>
      </c>
      <c r="K73" s="2">
        <v>106</v>
      </c>
      <c r="L73" s="2">
        <v>107</v>
      </c>
      <c r="M73" s="2">
        <v>0</v>
      </c>
      <c r="N73" s="2">
        <v>104</v>
      </c>
      <c r="O73" s="2"/>
      <c r="P73" s="2">
        <v>9</v>
      </c>
      <c r="Q73" s="2" t="s">
        <v>56</v>
      </c>
      <c r="R73" s="2" t="s">
        <v>57</v>
      </c>
      <c r="S73" s="2">
        <v>815</v>
      </c>
      <c r="T73" s="2">
        <v>724</v>
      </c>
      <c r="U73" s="2">
        <v>114</v>
      </c>
      <c r="V73" s="2">
        <v>107</v>
      </c>
      <c r="W73" s="2">
        <v>106</v>
      </c>
      <c r="X73" s="2">
        <v>104</v>
      </c>
      <c r="Y73" s="2">
        <v>100</v>
      </c>
      <c r="Z73" s="2">
        <v>99</v>
      </c>
      <c r="AA73" s="2">
        <v>94</v>
      </c>
      <c r="AB73" s="2">
        <v>91</v>
      </c>
      <c r="AC73" s="2">
        <v>0</v>
      </c>
    </row>
    <row r="74" spans="1:29" x14ac:dyDescent="0.25">
      <c r="A74" s="8">
        <v>78</v>
      </c>
      <c r="B74" s="2"/>
      <c r="C74" s="2" t="s">
        <v>161</v>
      </c>
      <c r="D74" s="2" t="s">
        <v>190</v>
      </c>
      <c r="E74" s="2">
        <v>96</v>
      </c>
      <c r="F74" s="2">
        <v>82</v>
      </c>
      <c r="G74" s="2">
        <v>108</v>
      </c>
      <c r="H74" s="2">
        <v>100</v>
      </c>
      <c r="I74" s="2">
        <v>100</v>
      </c>
      <c r="J74" s="2">
        <v>100</v>
      </c>
      <c r="K74" s="2">
        <v>111</v>
      </c>
      <c r="L74" s="2">
        <v>84</v>
      </c>
      <c r="M74" s="2">
        <v>95</v>
      </c>
      <c r="N74" s="2">
        <v>100</v>
      </c>
      <c r="O74" s="2"/>
      <c r="P74" s="2">
        <v>10</v>
      </c>
      <c r="Q74" s="2" t="s">
        <v>161</v>
      </c>
      <c r="R74" s="2" t="s">
        <v>190</v>
      </c>
      <c r="S74" s="2">
        <v>810</v>
      </c>
      <c r="T74" s="2">
        <v>715</v>
      </c>
      <c r="U74" s="2">
        <v>111</v>
      </c>
      <c r="V74" s="2">
        <v>108</v>
      </c>
      <c r="W74" s="2">
        <v>100</v>
      </c>
      <c r="X74" s="2">
        <v>100</v>
      </c>
      <c r="Y74" s="2">
        <v>100</v>
      </c>
      <c r="Z74" s="2">
        <v>100</v>
      </c>
      <c r="AA74" s="2">
        <v>96</v>
      </c>
      <c r="AB74" s="2">
        <v>95</v>
      </c>
      <c r="AC74" s="2">
        <v>82</v>
      </c>
    </row>
    <row r="75" spans="1:29" x14ac:dyDescent="0.25">
      <c r="A75" s="8">
        <v>73</v>
      </c>
      <c r="B75" s="2"/>
      <c r="C75" s="2" t="s">
        <v>155</v>
      </c>
      <c r="D75" s="2" t="s">
        <v>156</v>
      </c>
      <c r="E75" s="2">
        <v>110</v>
      </c>
      <c r="F75" s="2">
        <v>110</v>
      </c>
      <c r="G75" s="2">
        <v>99</v>
      </c>
      <c r="H75" s="2">
        <v>91</v>
      </c>
      <c r="I75" s="2">
        <v>0</v>
      </c>
      <c r="J75" s="2">
        <v>92</v>
      </c>
      <c r="K75" s="2">
        <v>88</v>
      </c>
      <c r="L75" s="2">
        <v>102</v>
      </c>
      <c r="M75" s="2">
        <v>103</v>
      </c>
      <c r="N75" s="2">
        <v>102</v>
      </c>
      <c r="O75" s="2"/>
      <c r="P75" s="2">
        <v>9</v>
      </c>
      <c r="Q75" s="2" t="s">
        <v>155</v>
      </c>
      <c r="R75" s="2" t="s">
        <v>156</v>
      </c>
      <c r="S75" s="2">
        <v>809</v>
      </c>
      <c r="T75" s="2">
        <v>718</v>
      </c>
      <c r="U75" s="2">
        <v>110</v>
      </c>
      <c r="V75" s="2">
        <v>110</v>
      </c>
      <c r="W75" s="2">
        <v>103</v>
      </c>
      <c r="X75" s="2">
        <v>102</v>
      </c>
      <c r="Y75" s="2">
        <v>102</v>
      </c>
      <c r="Z75" s="2">
        <v>99</v>
      </c>
      <c r="AA75" s="2">
        <v>92</v>
      </c>
      <c r="AB75" s="2">
        <v>91</v>
      </c>
      <c r="AC75" s="2">
        <v>0</v>
      </c>
    </row>
    <row r="76" spans="1:29" x14ac:dyDescent="0.25">
      <c r="A76" s="8">
        <v>53</v>
      </c>
      <c r="B76" s="2"/>
      <c r="C76" s="2" t="s">
        <v>120</v>
      </c>
      <c r="D76" s="2" t="s">
        <v>96</v>
      </c>
      <c r="E76" s="2">
        <v>92</v>
      </c>
      <c r="F76" s="2">
        <v>100</v>
      </c>
      <c r="G76" s="2">
        <v>98</v>
      </c>
      <c r="H76" s="2">
        <v>106</v>
      </c>
      <c r="I76" s="2">
        <v>84</v>
      </c>
      <c r="J76" s="2">
        <v>92</v>
      </c>
      <c r="K76" s="2">
        <v>97</v>
      </c>
      <c r="L76" s="2">
        <v>117</v>
      </c>
      <c r="M76" s="2">
        <v>91</v>
      </c>
      <c r="N76" s="2">
        <v>106</v>
      </c>
      <c r="O76" s="2"/>
      <c r="P76" s="2">
        <v>10</v>
      </c>
      <c r="Q76" s="2" t="s">
        <v>120</v>
      </c>
      <c r="R76" s="2" t="s">
        <v>96</v>
      </c>
      <c r="S76" s="2">
        <v>808</v>
      </c>
      <c r="T76" s="2">
        <v>716</v>
      </c>
      <c r="U76" s="2">
        <v>117</v>
      </c>
      <c r="V76" s="2">
        <v>106</v>
      </c>
      <c r="W76" s="2">
        <v>106</v>
      </c>
      <c r="X76" s="2">
        <v>100</v>
      </c>
      <c r="Y76" s="2">
        <v>98</v>
      </c>
      <c r="Z76" s="2">
        <v>97</v>
      </c>
      <c r="AA76" s="2">
        <v>92</v>
      </c>
      <c r="AB76" s="2">
        <v>92</v>
      </c>
      <c r="AC76" s="2">
        <v>84</v>
      </c>
    </row>
    <row r="77" spans="1:29" x14ac:dyDescent="0.25">
      <c r="A77" s="8">
        <v>41</v>
      </c>
      <c r="B77" s="2"/>
      <c r="C77" s="2" t="s">
        <v>90</v>
      </c>
      <c r="D77" s="2" t="s">
        <v>91</v>
      </c>
      <c r="E77" s="2">
        <v>108</v>
      </c>
      <c r="F77" s="2">
        <v>82</v>
      </c>
      <c r="G77" s="2">
        <v>120</v>
      </c>
      <c r="H77" s="2">
        <v>92</v>
      </c>
      <c r="I77" s="2">
        <v>0</v>
      </c>
      <c r="J77" s="2">
        <v>102</v>
      </c>
      <c r="K77" s="2">
        <v>109</v>
      </c>
      <c r="L77" s="2">
        <v>85</v>
      </c>
      <c r="M77" s="2">
        <v>92</v>
      </c>
      <c r="N77" s="2">
        <v>98</v>
      </c>
      <c r="O77" s="2"/>
      <c r="P77" s="2">
        <v>9</v>
      </c>
      <c r="Q77" s="2" t="s">
        <v>90</v>
      </c>
      <c r="R77" s="2" t="s">
        <v>91</v>
      </c>
      <c r="S77" s="2">
        <v>806</v>
      </c>
      <c r="T77" s="2">
        <v>721</v>
      </c>
      <c r="U77" s="2">
        <v>120</v>
      </c>
      <c r="V77" s="2">
        <v>109</v>
      </c>
      <c r="W77" s="2">
        <v>108</v>
      </c>
      <c r="X77" s="2">
        <v>102</v>
      </c>
      <c r="Y77" s="2">
        <v>98</v>
      </c>
      <c r="Z77" s="2">
        <v>92</v>
      </c>
      <c r="AA77" s="2">
        <v>92</v>
      </c>
      <c r="AB77" s="2">
        <v>85</v>
      </c>
      <c r="AC77" s="2">
        <v>0</v>
      </c>
    </row>
    <row r="78" spans="1:29" x14ac:dyDescent="0.25">
      <c r="A78" s="8">
        <v>17</v>
      </c>
      <c r="B78" s="2"/>
      <c r="C78" s="2" t="s">
        <v>210</v>
      </c>
      <c r="D78" s="2" t="s">
        <v>211</v>
      </c>
      <c r="E78" s="2">
        <v>109</v>
      </c>
      <c r="F78" s="2">
        <v>101</v>
      </c>
      <c r="G78" s="2">
        <v>94</v>
      </c>
      <c r="H78" s="2">
        <v>105</v>
      </c>
      <c r="I78" s="2">
        <v>102</v>
      </c>
      <c r="J78" s="2">
        <v>80</v>
      </c>
      <c r="K78" s="2">
        <v>102</v>
      </c>
      <c r="L78" s="2">
        <v>85</v>
      </c>
      <c r="M78" s="2">
        <v>82</v>
      </c>
      <c r="N78" s="2">
        <v>106</v>
      </c>
      <c r="O78" s="2"/>
      <c r="P78" s="2">
        <v>10</v>
      </c>
      <c r="Q78" s="2" t="s">
        <v>210</v>
      </c>
      <c r="R78" s="2" t="s">
        <v>211</v>
      </c>
      <c r="S78" s="2">
        <v>804</v>
      </c>
      <c r="T78" s="2">
        <v>719</v>
      </c>
      <c r="U78" s="2">
        <v>109</v>
      </c>
      <c r="V78" s="2">
        <v>106</v>
      </c>
      <c r="W78" s="2">
        <v>105</v>
      </c>
      <c r="X78" s="2">
        <v>102</v>
      </c>
      <c r="Y78" s="2">
        <v>102</v>
      </c>
      <c r="Z78" s="2">
        <v>101</v>
      </c>
      <c r="AA78" s="2">
        <v>94</v>
      </c>
      <c r="AB78" s="2">
        <v>85</v>
      </c>
      <c r="AC78" s="2">
        <v>80</v>
      </c>
    </row>
    <row r="79" spans="1:29" x14ac:dyDescent="0.25">
      <c r="A79" s="8">
        <v>34</v>
      </c>
      <c r="B79" s="2"/>
      <c r="C79" s="2" t="s">
        <v>80</v>
      </c>
      <c r="D79" s="2" t="s">
        <v>21</v>
      </c>
      <c r="E79" s="2">
        <v>103</v>
      </c>
      <c r="F79" s="2">
        <v>113</v>
      </c>
      <c r="G79" s="2">
        <v>0</v>
      </c>
      <c r="H79" s="2">
        <v>109</v>
      </c>
      <c r="I79" s="2">
        <v>96</v>
      </c>
      <c r="J79" s="2">
        <v>97</v>
      </c>
      <c r="K79" s="2">
        <v>99</v>
      </c>
      <c r="L79" s="2">
        <v>0</v>
      </c>
      <c r="M79" s="2">
        <v>96</v>
      </c>
      <c r="N79" s="2">
        <v>90</v>
      </c>
      <c r="O79" s="2"/>
      <c r="P79" s="2">
        <v>8</v>
      </c>
      <c r="Q79" s="2" t="s">
        <v>80</v>
      </c>
      <c r="R79" s="2" t="s">
        <v>21</v>
      </c>
      <c r="S79" s="2">
        <v>803</v>
      </c>
      <c r="T79" s="2">
        <v>713</v>
      </c>
      <c r="U79" s="2">
        <v>113</v>
      </c>
      <c r="V79" s="2">
        <v>109</v>
      </c>
      <c r="W79" s="2">
        <v>103</v>
      </c>
      <c r="X79" s="2">
        <v>99</v>
      </c>
      <c r="Y79" s="2">
        <v>97</v>
      </c>
      <c r="Z79" s="2">
        <v>96</v>
      </c>
      <c r="AA79" s="2">
        <v>96</v>
      </c>
      <c r="AB79" s="2">
        <v>90</v>
      </c>
      <c r="AC79" s="2">
        <v>0</v>
      </c>
    </row>
    <row r="80" spans="1:29" x14ac:dyDescent="0.25">
      <c r="A80" s="8">
        <v>56</v>
      </c>
      <c r="B80" s="2"/>
      <c r="C80" s="2" t="s">
        <v>123</v>
      </c>
      <c r="D80" s="2" t="s">
        <v>124</v>
      </c>
      <c r="E80" s="2">
        <v>108</v>
      </c>
      <c r="F80" s="2">
        <v>107</v>
      </c>
      <c r="G80" s="2">
        <v>89</v>
      </c>
      <c r="H80" s="2">
        <v>97</v>
      </c>
      <c r="I80" s="2">
        <v>117</v>
      </c>
      <c r="J80" s="2">
        <v>91</v>
      </c>
      <c r="K80" s="2">
        <v>74</v>
      </c>
      <c r="L80" s="2">
        <v>96</v>
      </c>
      <c r="M80" s="2">
        <v>0</v>
      </c>
      <c r="N80" s="2">
        <v>96</v>
      </c>
      <c r="O80" s="2"/>
      <c r="P80" s="2">
        <v>9</v>
      </c>
      <c r="Q80" s="2" t="s">
        <v>123</v>
      </c>
      <c r="R80" s="2" t="s">
        <v>124</v>
      </c>
      <c r="S80" s="2">
        <v>801</v>
      </c>
      <c r="T80" s="2">
        <v>712</v>
      </c>
      <c r="U80" s="2">
        <v>117</v>
      </c>
      <c r="V80" s="2">
        <v>108</v>
      </c>
      <c r="W80" s="2">
        <v>107</v>
      </c>
      <c r="X80" s="2">
        <v>97</v>
      </c>
      <c r="Y80" s="2">
        <v>96</v>
      </c>
      <c r="Z80" s="2">
        <v>96</v>
      </c>
      <c r="AA80" s="2">
        <v>91</v>
      </c>
      <c r="AB80" s="2">
        <v>89</v>
      </c>
      <c r="AC80" s="2">
        <v>0</v>
      </c>
    </row>
    <row r="81" spans="1:29" x14ac:dyDescent="0.25">
      <c r="A81" s="8">
        <v>85</v>
      </c>
      <c r="B81" s="2"/>
      <c r="C81" s="2" t="s">
        <v>215</v>
      </c>
      <c r="D81" s="2" t="s">
        <v>146</v>
      </c>
      <c r="E81" s="2">
        <v>96</v>
      </c>
      <c r="F81" s="2">
        <v>91</v>
      </c>
      <c r="G81" s="2">
        <v>86</v>
      </c>
      <c r="H81" s="2">
        <v>103</v>
      </c>
      <c r="I81" s="2">
        <v>86</v>
      </c>
      <c r="J81" s="2">
        <v>113</v>
      </c>
      <c r="K81" s="2">
        <v>0</v>
      </c>
      <c r="L81" s="2">
        <v>99</v>
      </c>
      <c r="M81" s="2">
        <v>115</v>
      </c>
      <c r="N81" s="2">
        <v>92</v>
      </c>
      <c r="O81" s="2"/>
      <c r="P81" s="2">
        <v>9</v>
      </c>
      <c r="Q81" s="2" t="s">
        <v>215</v>
      </c>
      <c r="R81" s="2" t="s">
        <v>146</v>
      </c>
      <c r="S81" s="2">
        <v>795</v>
      </c>
      <c r="T81" s="2">
        <v>709</v>
      </c>
      <c r="U81" s="2">
        <v>115</v>
      </c>
      <c r="V81" s="2">
        <v>113</v>
      </c>
      <c r="W81" s="2">
        <v>103</v>
      </c>
      <c r="X81" s="2">
        <v>99</v>
      </c>
      <c r="Y81" s="2">
        <v>96</v>
      </c>
      <c r="Z81" s="2">
        <v>92</v>
      </c>
      <c r="AA81" s="2">
        <v>91</v>
      </c>
      <c r="AB81" s="2">
        <v>86</v>
      </c>
      <c r="AC81" s="2">
        <v>0</v>
      </c>
    </row>
    <row r="82" spans="1:29" x14ac:dyDescent="0.25">
      <c r="A82" s="8">
        <v>86</v>
      </c>
      <c r="B82" s="2"/>
      <c r="C82" s="2" t="s">
        <v>170</v>
      </c>
      <c r="D82" s="2" t="s">
        <v>172</v>
      </c>
      <c r="E82" s="2">
        <v>0</v>
      </c>
      <c r="F82" s="2">
        <v>107</v>
      </c>
      <c r="G82" s="2">
        <v>89</v>
      </c>
      <c r="H82" s="2">
        <v>100</v>
      </c>
      <c r="I82" s="2">
        <v>109</v>
      </c>
      <c r="J82" s="2">
        <v>0</v>
      </c>
      <c r="K82" s="2">
        <v>101</v>
      </c>
      <c r="L82" s="2">
        <v>84</v>
      </c>
      <c r="M82" s="2">
        <v>99</v>
      </c>
      <c r="N82" s="2">
        <v>103</v>
      </c>
      <c r="O82" s="2"/>
      <c r="P82" s="2">
        <v>8</v>
      </c>
      <c r="Q82" s="2" t="s">
        <v>170</v>
      </c>
      <c r="R82" s="2" t="s">
        <v>172</v>
      </c>
      <c r="S82" s="2">
        <v>792</v>
      </c>
      <c r="T82" s="2">
        <v>708</v>
      </c>
      <c r="U82" s="2">
        <v>109</v>
      </c>
      <c r="V82" s="2">
        <v>107</v>
      </c>
      <c r="W82" s="2">
        <v>103</v>
      </c>
      <c r="X82" s="2">
        <v>101</v>
      </c>
      <c r="Y82" s="2">
        <v>100</v>
      </c>
      <c r="Z82" s="2">
        <v>99</v>
      </c>
      <c r="AA82" s="2">
        <v>89</v>
      </c>
      <c r="AB82" s="2">
        <v>84</v>
      </c>
      <c r="AC82" s="2">
        <v>0</v>
      </c>
    </row>
    <row r="83" spans="1:29" x14ac:dyDescent="0.25">
      <c r="A83" s="8">
        <v>2</v>
      </c>
      <c r="B83" s="2"/>
      <c r="C83" s="2" t="s">
        <v>20</v>
      </c>
      <c r="D83" s="2" t="s">
        <v>21</v>
      </c>
      <c r="E83" s="2">
        <v>84</v>
      </c>
      <c r="F83" s="2">
        <v>85</v>
      </c>
      <c r="G83" s="2">
        <v>88</v>
      </c>
      <c r="H83" s="2">
        <v>89</v>
      </c>
      <c r="I83" s="2">
        <v>107</v>
      </c>
      <c r="J83" s="2">
        <v>86</v>
      </c>
      <c r="K83" s="2">
        <v>125</v>
      </c>
      <c r="L83" s="2">
        <v>0</v>
      </c>
      <c r="M83" s="2">
        <v>105</v>
      </c>
      <c r="N83" s="2">
        <v>104</v>
      </c>
      <c r="O83" s="2">
        <v>0</v>
      </c>
      <c r="P83" s="2">
        <v>9</v>
      </c>
      <c r="Q83" s="2" t="s">
        <v>20</v>
      </c>
      <c r="R83" s="2" t="s">
        <v>21</v>
      </c>
      <c r="S83" s="2">
        <v>789</v>
      </c>
      <c r="T83" s="2">
        <v>704</v>
      </c>
      <c r="U83" s="2">
        <v>125</v>
      </c>
      <c r="V83" s="2">
        <v>107</v>
      </c>
      <c r="W83" s="2">
        <v>105</v>
      </c>
      <c r="X83" s="2">
        <v>104</v>
      </c>
      <c r="Y83" s="2">
        <v>89</v>
      </c>
      <c r="Z83" s="2">
        <v>88</v>
      </c>
      <c r="AA83" s="2">
        <v>86</v>
      </c>
      <c r="AB83" s="2">
        <v>85</v>
      </c>
      <c r="AC83" s="2">
        <v>0</v>
      </c>
    </row>
    <row r="84" spans="1:29" x14ac:dyDescent="0.25">
      <c r="A84" s="8">
        <v>11</v>
      </c>
      <c r="B84" s="2"/>
      <c r="C84" s="2" t="s">
        <v>39</v>
      </c>
      <c r="D84" s="2" t="s">
        <v>41</v>
      </c>
      <c r="E84" s="2">
        <v>90</v>
      </c>
      <c r="F84" s="2">
        <v>105</v>
      </c>
      <c r="G84" s="2">
        <v>0</v>
      </c>
      <c r="H84" s="2">
        <v>92</v>
      </c>
      <c r="I84" s="2">
        <v>95</v>
      </c>
      <c r="J84" s="2">
        <v>101</v>
      </c>
      <c r="K84" s="2">
        <v>108</v>
      </c>
      <c r="L84" s="2">
        <v>105</v>
      </c>
      <c r="M84" s="2">
        <v>77</v>
      </c>
      <c r="N84" s="2">
        <v>86</v>
      </c>
      <c r="O84" s="2"/>
      <c r="P84" s="2">
        <v>9</v>
      </c>
      <c r="Q84" s="2" t="s">
        <v>39</v>
      </c>
      <c r="R84" s="2" t="s">
        <v>41</v>
      </c>
      <c r="S84" s="2">
        <v>782</v>
      </c>
      <c r="T84" s="2">
        <v>696</v>
      </c>
      <c r="U84" s="2">
        <v>108</v>
      </c>
      <c r="V84" s="2">
        <v>105</v>
      </c>
      <c r="W84" s="2">
        <v>105</v>
      </c>
      <c r="X84" s="2">
        <v>101</v>
      </c>
      <c r="Y84" s="2">
        <v>95</v>
      </c>
      <c r="Z84" s="2">
        <v>92</v>
      </c>
      <c r="AA84" s="2">
        <v>90</v>
      </c>
      <c r="AB84" s="2">
        <v>86</v>
      </c>
      <c r="AC84" s="2">
        <v>0</v>
      </c>
    </row>
    <row r="85" spans="1:29" x14ac:dyDescent="0.25">
      <c r="A85" s="8">
        <v>55</v>
      </c>
      <c r="B85" s="2"/>
      <c r="C85" s="2" t="s">
        <v>123</v>
      </c>
      <c r="D85" s="2" t="s">
        <v>59</v>
      </c>
      <c r="E85" s="2">
        <v>96</v>
      </c>
      <c r="F85" s="2">
        <v>108</v>
      </c>
      <c r="G85" s="2">
        <v>95</v>
      </c>
      <c r="H85" s="2">
        <v>94</v>
      </c>
      <c r="I85" s="2">
        <v>94</v>
      </c>
      <c r="J85" s="2">
        <v>96</v>
      </c>
      <c r="K85" s="2">
        <v>96</v>
      </c>
      <c r="L85" s="2">
        <v>0</v>
      </c>
      <c r="M85" s="2">
        <v>100</v>
      </c>
      <c r="N85" s="2">
        <v>0</v>
      </c>
      <c r="O85" s="2"/>
      <c r="P85" s="2">
        <v>8</v>
      </c>
      <c r="Q85" s="2" t="s">
        <v>123</v>
      </c>
      <c r="R85" s="2" t="s">
        <v>59</v>
      </c>
      <c r="S85" s="2">
        <v>779</v>
      </c>
      <c r="T85" s="2">
        <v>685</v>
      </c>
      <c r="U85" s="2">
        <v>108</v>
      </c>
      <c r="V85" s="2">
        <v>100</v>
      </c>
      <c r="W85" s="2">
        <v>96</v>
      </c>
      <c r="X85" s="2">
        <v>96</v>
      </c>
      <c r="Y85" s="2">
        <v>96</v>
      </c>
      <c r="Z85" s="2">
        <v>95</v>
      </c>
      <c r="AA85" s="2">
        <v>94</v>
      </c>
      <c r="AB85" s="2">
        <v>94</v>
      </c>
      <c r="AC85" s="2">
        <v>0</v>
      </c>
    </row>
    <row r="86" spans="1:29" x14ac:dyDescent="0.25">
      <c r="A86" s="8">
        <v>92</v>
      </c>
      <c r="B86" s="2"/>
      <c r="C86" s="2" t="s">
        <v>177</v>
      </c>
      <c r="D86" s="2" t="s">
        <v>198</v>
      </c>
      <c r="E86" s="2">
        <v>0</v>
      </c>
      <c r="F86" s="2">
        <v>87</v>
      </c>
      <c r="G86" s="2">
        <v>101</v>
      </c>
      <c r="H86" s="2">
        <v>104</v>
      </c>
      <c r="I86" s="2">
        <v>98</v>
      </c>
      <c r="J86" s="2">
        <v>105</v>
      </c>
      <c r="K86" s="2">
        <v>89</v>
      </c>
      <c r="L86" s="2">
        <v>97</v>
      </c>
      <c r="M86" s="2">
        <v>87</v>
      </c>
      <c r="N86" s="2">
        <v>83</v>
      </c>
      <c r="O86" s="2"/>
      <c r="P86" s="2">
        <v>9</v>
      </c>
      <c r="Q86" s="2" t="s">
        <v>177</v>
      </c>
      <c r="R86" s="2" t="s">
        <v>198</v>
      </c>
      <c r="S86" s="2">
        <v>768</v>
      </c>
      <c r="T86" s="2">
        <v>681</v>
      </c>
      <c r="U86" s="2">
        <v>105</v>
      </c>
      <c r="V86" s="2">
        <v>104</v>
      </c>
      <c r="W86" s="2">
        <v>101</v>
      </c>
      <c r="X86" s="2">
        <v>98</v>
      </c>
      <c r="Y86" s="2">
        <v>97</v>
      </c>
      <c r="Z86" s="2">
        <v>89</v>
      </c>
      <c r="AA86" s="2">
        <v>87</v>
      </c>
      <c r="AB86" s="2">
        <v>87</v>
      </c>
      <c r="AC86" s="2">
        <v>0</v>
      </c>
    </row>
    <row r="87" spans="1:29" x14ac:dyDescent="0.25">
      <c r="A87" s="8">
        <v>52</v>
      </c>
      <c r="B87" s="2"/>
      <c r="C87" s="2" t="s">
        <v>225</v>
      </c>
      <c r="D87" s="2" t="s">
        <v>224</v>
      </c>
      <c r="E87" s="2">
        <v>93</v>
      </c>
      <c r="F87" s="2">
        <v>104</v>
      </c>
      <c r="G87" s="2">
        <v>0</v>
      </c>
      <c r="H87" s="2">
        <v>90</v>
      </c>
      <c r="I87" s="2">
        <v>107</v>
      </c>
      <c r="J87" s="2">
        <v>102</v>
      </c>
      <c r="K87" s="2">
        <v>91</v>
      </c>
      <c r="L87" s="2">
        <v>91</v>
      </c>
      <c r="M87" s="2">
        <v>83</v>
      </c>
      <c r="N87" s="2">
        <v>89</v>
      </c>
      <c r="O87" s="2"/>
      <c r="P87" s="2">
        <v>9</v>
      </c>
      <c r="Q87" s="2" t="s">
        <v>225</v>
      </c>
      <c r="R87" s="2" t="s">
        <v>224</v>
      </c>
      <c r="S87" s="2">
        <v>767</v>
      </c>
      <c r="T87" s="2">
        <v>678</v>
      </c>
      <c r="U87" s="2">
        <v>107</v>
      </c>
      <c r="V87" s="2">
        <v>104</v>
      </c>
      <c r="W87" s="2">
        <v>102</v>
      </c>
      <c r="X87" s="2">
        <v>93</v>
      </c>
      <c r="Y87" s="2">
        <v>91</v>
      </c>
      <c r="Z87" s="2">
        <v>91</v>
      </c>
      <c r="AA87" s="2">
        <v>90</v>
      </c>
      <c r="AB87" s="2">
        <v>89</v>
      </c>
      <c r="AC87" s="2">
        <v>0</v>
      </c>
    </row>
    <row r="88" spans="1:29" x14ac:dyDescent="0.25">
      <c r="A88" s="8">
        <v>13</v>
      </c>
      <c r="B88" s="2"/>
      <c r="C88" s="2" t="s">
        <v>46</v>
      </c>
      <c r="D88" s="2" t="s">
        <v>47</v>
      </c>
      <c r="E88" s="2">
        <v>115</v>
      </c>
      <c r="F88" s="2">
        <v>126</v>
      </c>
      <c r="G88" s="2">
        <v>118</v>
      </c>
      <c r="H88" s="2">
        <v>0</v>
      </c>
      <c r="I88" s="2">
        <v>110</v>
      </c>
      <c r="J88" s="2">
        <v>0</v>
      </c>
      <c r="K88" s="2">
        <v>90</v>
      </c>
      <c r="L88" s="2">
        <v>99</v>
      </c>
      <c r="M88" s="2">
        <v>0</v>
      </c>
      <c r="N88" s="2">
        <v>0</v>
      </c>
      <c r="O88" s="2"/>
      <c r="P88" s="2">
        <v>6</v>
      </c>
      <c r="Q88" s="2" t="s">
        <v>46</v>
      </c>
      <c r="R88" s="2" t="s">
        <v>47</v>
      </c>
      <c r="S88" s="2">
        <v>658</v>
      </c>
      <c r="T88" s="2">
        <v>658</v>
      </c>
      <c r="U88" s="2">
        <v>126</v>
      </c>
      <c r="V88" s="2">
        <v>118</v>
      </c>
      <c r="W88" s="2">
        <v>115</v>
      </c>
      <c r="X88" s="2">
        <v>110</v>
      </c>
      <c r="Y88" s="2">
        <v>99</v>
      </c>
      <c r="Z88" s="2">
        <v>90</v>
      </c>
      <c r="AA88" s="2">
        <v>0</v>
      </c>
      <c r="AB88" s="2">
        <v>0</v>
      </c>
      <c r="AC88" s="2">
        <v>0</v>
      </c>
    </row>
    <row r="89" spans="1:29" x14ac:dyDescent="0.25">
      <c r="A89" s="8">
        <v>67</v>
      </c>
      <c r="B89" s="2"/>
      <c r="C89" s="2" t="s">
        <v>143</v>
      </c>
      <c r="D89" s="2" t="s">
        <v>144</v>
      </c>
      <c r="E89" s="2">
        <v>112</v>
      </c>
      <c r="F89" s="2">
        <v>113</v>
      </c>
      <c r="G89" s="2">
        <v>98</v>
      </c>
      <c r="H89" s="2">
        <v>111</v>
      </c>
      <c r="I89" s="2">
        <v>97</v>
      </c>
      <c r="J89" s="2">
        <v>97</v>
      </c>
      <c r="K89" s="2">
        <v>0</v>
      </c>
      <c r="L89" s="2">
        <v>0</v>
      </c>
      <c r="M89" s="2">
        <v>0</v>
      </c>
      <c r="N89" s="2">
        <v>0</v>
      </c>
      <c r="O89" s="2"/>
      <c r="P89" s="2">
        <v>6</v>
      </c>
      <c r="Q89" s="2" t="s">
        <v>143</v>
      </c>
      <c r="R89" s="2" t="s">
        <v>144</v>
      </c>
      <c r="S89" s="2">
        <v>628</v>
      </c>
      <c r="T89" s="2">
        <v>628</v>
      </c>
      <c r="U89" s="2">
        <v>113</v>
      </c>
      <c r="V89" s="2">
        <v>112</v>
      </c>
      <c r="W89" s="2">
        <v>111</v>
      </c>
      <c r="X89" s="2">
        <v>98</v>
      </c>
      <c r="Y89" s="2">
        <v>97</v>
      </c>
      <c r="Z89" s="2">
        <v>97</v>
      </c>
      <c r="AA89" s="2">
        <v>0</v>
      </c>
      <c r="AB89" s="2">
        <v>0</v>
      </c>
      <c r="AC89" s="2">
        <v>0</v>
      </c>
    </row>
    <row r="90" spans="1:29" x14ac:dyDescent="0.25">
      <c r="A90" s="8">
        <v>93</v>
      </c>
      <c r="B90" s="2"/>
      <c r="C90" s="2" t="s">
        <v>179</v>
      </c>
      <c r="D90" s="2" t="s">
        <v>96</v>
      </c>
      <c r="E90" s="2">
        <v>101</v>
      </c>
      <c r="F90" s="2">
        <v>101</v>
      </c>
      <c r="G90" s="2">
        <v>98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/>
      <c r="P90" s="2">
        <v>3</v>
      </c>
      <c r="Q90" s="2" t="s">
        <v>179</v>
      </c>
      <c r="R90" s="2" t="s">
        <v>96</v>
      </c>
      <c r="S90" s="2">
        <v>300</v>
      </c>
      <c r="T90" s="2">
        <v>300</v>
      </c>
      <c r="U90" s="2">
        <v>101</v>
      </c>
      <c r="V90" s="2">
        <v>101</v>
      </c>
      <c r="W90" s="2">
        <v>98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</row>
    <row r="91" spans="1:29" x14ac:dyDescent="0.25">
      <c r="A91" s="8">
        <v>10</v>
      </c>
      <c r="B91" s="2"/>
      <c r="C91" s="2" t="s">
        <v>39</v>
      </c>
      <c r="D91" s="2" t="s">
        <v>40</v>
      </c>
      <c r="E91" s="2">
        <v>83</v>
      </c>
      <c r="F91" s="2">
        <v>107</v>
      </c>
      <c r="G91" s="2">
        <v>0</v>
      </c>
      <c r="H91" s="2">
        <v>79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/>
      <c r="P91" s="2">
        <v>3</v>
      </c>
      <c r="Q91" s="2" t="s">
        <v>39</v>
      </c>
      <c r="R91" s="2" t="s">
        <v>40</v>
      </c>
      <c r="S91" s="2">
        <v>269</v>
      </c>
      <c r="T91" s="2">
        <v>269</v>
      </c>
      <c r="U91" s="2">
        <v>107</v>
      </c>
      <c r="V91" s="2">
        <v>83</v>
      </c>
      <c r="W91" s="2">
        <v>79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</row>
    <row r="92" spans="1:29" x14ac:dyDescent="0.25">
      <c r="A92" s="8">
        <v>64</v>
      </c>
      <c r="B92" s="2"/>
      <c r="C92" s="2" t="s">
        <v>228</v>
      </c>
      <c r="D92" s="2" t="s">
        <v>229</v>
      </c>
      <c r="E92" s="2">
        <v>0</v>
      </c>
      <c r="F92" s="2">
        <v>0</v>
      </c>
      <c r="G92" s="2">
        <v>106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100</v>
      </c>
      <c r="N92" s="2">
        <v>0</v>
      </c>
      <c r="O92" s="2"/>
      <c r="P92" s="2">
        <v>2</v>
      </c>
      <c r="Q92" s="2" t="s">
        <v>228</v>
      </c>
      <c r="R92" s="2" t="s">
        <v>229</v>
      </c>
      <c r="S92" s="2">
        <v>206</v>
      </c>
      <c r="T92" s="2">
        <v>206</v>
      </c>
      <c r="U92" s="2">
        <v>106</v>
      </c>
      <c r="V92" s="2">
        <v>100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</row>
    <row r="93" spans="1:29" x14ac:dyDescent="0.25">
      <c r="A93" s="8">
        <v>8</v>
      </c>
      <c r="B93" s="2"/>
      <c r="C93" s="2" t="s">
        <v>36</v>
      </c>
      <c r="D93" s="2" t="s">
        <v>37</v>
      </c>
      <c r="E93" s="2">
        <v>105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97</v>
      </c>
      <c r="O93" s="2"/>
      <c r="P93" s="2">
        <v>2</v>
      </c>
      <c r="Q93" s="2" t="s">
        <v>36</v>
      </c>
      <c r="R93" s="2" t="s">
        <v>37</v>
      </c>
      <c r="S93" s="2">
        <v>202</v>
      </c>
      <c r="T93" s="2">
        <v>202</v>
      </c>
      <c r="U93" s="2">
        <v>105</v>
      </c>
      <c r="V93" s="2">
        <v>97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</row>
    <row r="94" spans="1:29" x14ac:dyDescent="0.25">
      <c r="A94" s="8">
        <v>84</v>
      </c>
      <c r="B94" s="2"/>
      <c r="C94" s="2" t="s">
        <v>169</v>
      </c>
      <c r="D94" s="2" t="s">
        <v>27</v>
      </c>
      <c r="E94" s="2">
        <v>90</v>
      </c>
      <c r="F94" s="2">
        <v>105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/>
      <c r="P94" s="2">
        <v>2</v>
      </c>
      <c r="Q94" s="2" t="s">
        <v>169</v>
      </c>
      <c r="R94" s="2" t="s">
        <v>27</v>
      </c>
      <c r="S94" s="2">
        <v>195</v>
      </c>
      <c r="T94" s="2">
        <v>195</v>
      </c>
      <c r="U94" s="2">
        <v>105</v>
      </c>
      <c r="V94" s="2">
        <v>90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</row>
    <row r="95" spans="1:29" x14ac:dyDescent="0.25">
      <c r="A95" s="8">
        <v>1</v>
      </c>
      <c r="B95" s="2"/>
      <c r="C95" s="2" t="s">
        <v>18</v>
      </c>
      <c r="D95" s="2" t="s">
        <v>19</v>
      </c>
      <c r="E95" s="2">
        <v>93</v>
      </c>
      <c r="F95" s="2">
        <v>91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/>
      <c r="P95" s="2">
        <v>2</v>
      </c>
      <c r="Q95" s="2" t="s">
        <v>18</v>
      </c>
      <c r="R95" s="2" t="s">
        <v>19</v>
      </c>
      <c r="S95" s="2">
        <v>184</v>
      </c>
      <c r="T95" s="2">
        <v>184</v>
      </c>
      <c r="U95" s="2">
        <v>93</v>
      </c>
      <c r="V95" s="2">
        <v>91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</row>
    <row r="96" spans="1:29" x14ac:dyDescent="0.25">
      <c r="A96" s="8">
        <v>75</v>
      </c>
      <c r="B96" s="2"/>
      <c r="C96" s="2" t="s">
        <v>236</v>
      </c>
      <c r="D96" s="2" t="s">
        <v>237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121</v>
      </c>
      <c r="O96" s="2"/>
      <c r="P96" s="2">
        <v>1</v>
      </c>
      <c r="Q96" s="2" t="s">
        <v>236</v>
      </c>
      <c r="R96" s="2" t="s">
        <v>237</v>
      </c>
      <c r="S96" s="2">
        <v>121</v>
      </c>
      <c r="T96" s="2">
        <v>121</v>
      </c>
      <c r="U96" s="2">
        <v>121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</row>
    <row r="97" spans="1:29" x14ac:dyDescent="0.25">
      <c r="A97" s="8">
        <v>71</v>
      </c>
      <c r="B97" s="2"/>
      <c r="C97" s="2" t="s">
        <v>238</v>
      </c>
      <c r="D97" s="2" t="s">
        <v>37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110</v>
      </c>
      <c r="O97" s="2"/>
      <c r="P97" s="2">
        <v>1</v>
      </c>
      <c r="Q97" s="2" t="s">
        <v>238</v>
      </c>
      <c r="R97" s="2" t="s">
        <v>37</v>
      </c>
      <c r="S97" s="2">
        <v>110</v>
      </c>
      <c r="T97" s="2">
        <v>110</v>
      </c>
      <c r="U97" s="2">
        <v>110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</row>
    <row r="98" spans="1:29" x14ac:dyDescent="0.25">
      <c r="A98" s="8">
        <v>39</v>
      </c>
      <c r="B98" s="13"/>
      <c r="C98" s="2" t="s">
        <v>89</v>
      </c>
      <c r="D98" s="2" t="s">
        <v>231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95</v>
      </c>
      <c r="K98" s="2">
        <v>0</v>
      </c>
      <c r="L98" s="2">
        <v>0</v>
      </c>
      <c r="M98" s="2">
        <v>0</v>
      </c>
      <c r="N98" s="2">
        <v>0</v>
      </c>
      <c r="O98" s="2"/>
      <c r="P98" s="2">
        <v>1</v>
      </c>
      <c r="Q98" s="2" t="s">
        <v>89</v>
      </c>
      <c r="R98" s="2" t="s">
        <v>231</v>
      </c>
      <c r="S98" s="2">
        <v>95</v>
      </c>
      <c r="T98" s="2">
        <v>95</v>
      </c>
      <c r="U98" s="2">
        <v>95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/>
    </row>
    <row r="99" spans="1:29" x14ac:dyDescent="0.25">
      <c r="A99" s="8">
        <v>46</v>
      </c>
      <c r="B99" s="13"/>
      <c r="C99" s="2" t="s">
        <v>223</v>
      </c>
      <c r="D99" s="2" t="s">
        <v>227</v>
      </c>
      <c r="E99" s="2">
        <v>0</v>
      </c>
      <c r="F99" s="2">
        <v>0</v>
      </c>
      <c r="G99" s="2">
        <v>94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/>
      <c r="P99" s="2">
        <v>1</v>
      </c>
      <c r="Q99" s="2" t="s">
        <v>223</v>
      </c>
      <c r="R99" s="2" t="s">
        <v>227</v>
      </c>
      <c r="S99" s="2">
        <v>94</v>
      </c>
      <c r="T99" s="2">
        <v>94</v>
      </c>
      <c r="U99" s="2">
        <v>94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</row>
    <row r="100" spans="1:29" x14ac:dyDescent="0.25">
      <c r="A100" s="8">
        <v>95</v>
      </c>
      <c r="B100" s="13"/>
      <c r="C100" s="2" t="s">
        <v>235</v>
      </c>
      <c r="D100" s="2" t="s">
        <v>86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92</v>
      </c>
      <c r="O100" s="2"/>
      <c r="P100" s="2">
        <v>1</v>
      </c>
      <c r="Q100" s="2" t="s">
        <v>235</v>
      </c>
      <c r="R100" s="2" t="s">
        <v>86</v>
      </c>
      <c r="S100" s="2">
        <v>92</v>
      </c>
      <c r="T100" s="2">
        <v>92</v>
      </c>
      <c r="U100" s="2">
        <v>92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</row>
  </sheetData>
  <autoFilter ref="A1:F97"/>
  <sortState ref="A2:AC100">
    <sortCondition descending="1" ref="S2:S100"/>
    <sortCondition descending="1" ref="B2:B100"/>
    <sortCondition descending="1" ref="E2:E100"/>
    <sortCondition descending="1" ref="F2:F100"/>
    <sortCondition descending="1" ref="G2:G10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97"/>
  <sheetViews>
    <sheetView topLeftCell="M1" workbookViewId="0">
      <selection activeCell="T104" sqref="T104"/>
    </sheetView>
  </sheetViews>
  <sheetFormatPr defaultRowHeight="15" x14ac:dyDescent="0.25"/>
  <cols>
    <col min="1" max="1" width="22.42578125" bestFit="1" customWidth="1"/>
    <col min="2" max="2" width="20" bestFit="1" customWidth="1"/>
    <col min="3" max="12" width="12.7109375" bestFit="1" customWidth="1"/>
    <col min="15" max="15" width="22.42578125" bestFit="1" customWidth="1"/>
    <col min="16" max="16" width="20" bestFit="1" customWidth="1"/>
  </cols>
  <sheetData>
    <row r="1" spans="1:28" ht="15.75" x14ac:dyDescent="0.25">
      <c r="A1" s="2" t="s">
        <v>1</v>
      </c>
      <c r="B1" s="2" t="s">
        <v>2</v>
      </c>
      <c r="C1" s="1">
        <v>43378</v>
      </c>
      <c r="D1" s="1">
        <v>43757</v>
      </c>
      <c r="E1" s="1">
        <v>43406</v>
      </c>
      <c r="F1" s="1">
        <v>43427</v>
      </c>
      <c r="G1" s="1">
        <v>43448</v>
      </c>
      <c r="H1" s="3">
        <v>43469</v>
      </c>
      <c r="I1" s="1">
        <v>43490</v>
      </c>
      <c r="J1" s="1">
        <v>43504</v>
      </c>
      <c r="K1" s="1">
        <v>43525</v>
      </c>
      <c r="L1" s="1">
        <v>43546</v>
      </c>
      <c r="M1" s="2"/>
      <c r="N1" s="2" t="s">
        <v>218</v>
      </c>
      <c r="O1" s="2" t="s">
        <v>3</v>
      </c>
      <c r="P1" s="2" t="s">
        <v>2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11" t="s">
        <v>234</v>
      </c>
    </row>
    <row r="2" spans="1:28" ht="15.75" hidden="1" x14ac:dyDescent="0.25">
      <c r="A2" s="2" t="s">
        <v>187</v>
      </c>
      <c r="B2" s="2" t="s">
        <v>40</v>
      </c>
      <c r="C2" s="2">
        <v>127</v>
      </c>
      <c r="D2" s="2">
        <v>109</v>
      </c>
      <c r="E2" s="2">
        <v>108</v>
      </c>
      <c r="F2" s="2">
        <v>97</v>
      </c>
      <c r="G2" s="2">
        <v>135</v>
      </c>
      <c r="H2" s="2">
        <v>104</v>
      </c>
      <c r="I2" s="2">
        <v>146</v>
      </c>
      <c r="J2" s="2">
        <v>124</v>
      </c>
      <c r="K2" s="2">
        <v>120</v>
      </c>
      <c r="L2" s="2">
        <v>0</v>
      </c>
      <c r="M2" s="2"/>
      <c r="N2" s="2">
        <v>9</v>
      </c>
      <c r="O2" s="2" t="s">
        <v>187</v>
      </c>
      <c r="P2" s="2" t="s">
        <v>40</v>
      </c>
      <c r="Q2" s="2">
        <v>973</v>
      </c>
      <c r="R2" s="2">
        <v>869</v>
      </c>
      <c r="S2" s="2">
        <v>146</v>
      </c>
      <c r="T2" s="2">
        <v>135</v>
      </c>
      <c r="U2" s="2">
        <v>127</v>
      </c>
      <c r="V2" s="2">
        <v>124</v>
      </c>
      <c r="W2" s="2">
        <v>120</v>
      </c>
      <c r="X2" s="2">
        <v>109</v>
      </c>
      <c r="Y2" s="2">
        <v>108</v>
      </c>
      <c r="Z2" s="2">
        <v>104</v>
      </c>
      <c r="AA2" s="2">
        <v>0</v>
      </c>
      <c r="AB2">
        <f>Q2/8</f>
        <v>121.625</v>
      </c>
    </row>
    <row r="3" spans="1:28" ht="15.75" hidden="1" x14ac:dyDescent="0.25">
      <c r="A3" s="2" t="s">
        <v>80</v>
      </c>
      <c r="B3" s="2" t="s">
        <v>81</v>
      </c>
      <c r="C3" s="7">
        <v>99</v>
      </c>
      <c r="D3" s="2">
        <v>113</v>
      </c>
      <c r="E3" s="2">
        <v>118</v>
      </c>
      <c r="F3" s="2">
        <v>134</v>
      </c>
      <c r="G3" s="2">
        <v>107</v>
      </c>
      <c r="H3" s="2">
        <v>116</v>
      </c>
      <c r="I3" s="2">
        <v>118</v>
      </c>
      <c r="J3" s="2">
        <v>108</v>
      </c>
      <c r="K3" s="2">
        <v>114</v>
      </c>
      <c r="L3" s="2">
        <v>0</v>
      </c>
      <c r="M3" s="2"/>
      <c r="N3" s="2">
        <v>9</v>
      </c>
      <c r="O3" s="2" t="s">
        <v>80</v>
      </c>
      <c r="P3" s="2" t="s">
        <v>81</v>
      </c>
      <c r="Q3" s="2">
        <v>928</v>
      </c>
      <c r="R3" s="2">
        <v>821</v>
      </c>
      <c r="S3" s="2">
        <v>134</v>
      </c>
      <c r="T3" s="2">
        <v>118</v>
      </c>
      <c r="U3" s="2">
        <v>118</v>
      </c>
      <c r="V3" s="2">
        <v>116</v>
      </c>
      <c r="W3" s="2">
        <v>114</v>
      </c>
      <c r="X3" s="2">
        <v>113</v>
      </c>
      <c r="Y3" s="2">
        <v>108</v>
      </c>
      <c r="Z3" s="2">
        <v>107</v>
      </c>
      <c r="AA3" s="2">
        <v>0</v>
      </c>
      <c r="AB3">
        <f>Q3/8</f>
        <v>116</v>
      </c>
    </row>
    <row r="4" spans="1:28" ht="15.75" hidden="1" x14ac:dyDescent="0.25">
      <c r="A4" s="2" t="s">
        <v>220</v>
      </c>
      <c r="B4" s="2" t="s">
        <v>221</v>
      </c>
      <c r="C4" s="2">
        <v>98</v>
      </c>
      <c r="D4" s="2">
        <v>119</v>
      </c>
      <c r="E4" s="7">
        <v>98</v>
      </c>
      <c r="F4" s="2">
        <v>124</v>
      </c>
      <c r="G4" s="2">
        <v>128</v>
      </c>
      <c r="H4" s="2">
        <v>91</v>
      </c>
      <c r="I4" s="2">
        <v>110</v>
      </c>
      <c r="J4" s="2">
        <v>115</v>
      </c>
      <c r="K4" s="7">
        <v>131</v>
      </c>
      <c r="L4" s="2">
        <v>0</v>
      </c>
      <c r="M4" s="2"/>
      <c r="N4" s="2">
        <v>9</v>
      </c>
      <c r="O4" s="2" t="s">
        <v>220</v>
      </c>
      <c r="P4" s="2" t="s">
        <v>221</v>
      </c>
      <c r="Q4" s="2">
        <v>923</v>
      </c>
      <c r="R4" s="2">
        <v>825</v>
      </c>
      <c r="S4" s="2">
        <v>131</v>
      </c>
      <c r="T4" s="2">
        <v>128</v>
      </c>
      <c r="U4" s="2">
        <v>124</v>
      </c>
      <c r="V4" s="2">
        <v>119</v>
      </c>
      <c r="W4" s="2">
        <v>115</v>
      </c>
      <c r="X4" s="2">
        <v>110</v>
      </c>
      <c r="Y4" s="2">
        <v>98</v>
      </c>
      <c r="Z4" s="2">
        <v>98</v>
      </c>
      <c r="AA4" s="2">
        <v>0</v>
      </c>
      <c r="AB4">
        <f>Q4/8</f>
        <v>115.375</v>
      </c>
    </row>
    <row r="5" spans="1:28" ht="15.75" hidden="1" x14ac:dyDescent="0.25">
      <c r="A5" s="2" t="s">
        <v>165</v>
      </c>
      <c r="B5" s="2" t="s">
        <v>67</v>
      </c>
      <c r="C5" s="2">
        <v>103</v>
      </c>
      <c r="D5" s="2">
        <v>90</v>
      </c>
      <c r="E5" s="2">
        <v>122</v>
      </c>
      <c r="F5" s="2">
        <v>114</v>
      </c>
      <c r="G5" s="2">
        <v>116</v>
      </c>
      <c r="H5" s="2">
        <v>97</v>
      </c>
      <c r="I5" s="2">
        <v>126</v>
      </c>
      <c r="J5" s="2">
        <v>118</v>
      </c>
      <c r="K5" s="2">
        <v>115</v>
      </c>
      <c r="L5" s="2">
        <v>0</v>
      </c>
      <c r="M5" s="2"/>
      <c r="N5" s="2">
        <v>9</v>
      </c>
      <c r="O5" s="2" t="s">
        <v>165</v>
      </c>
      <c r="P5" s="2" t="s">
        <v>67</v>
      </c>
      <c r="Q5" s="2">
        <v>911</v>
      </c>
      <c r="R5" s="2">
        <v>814</v>
      </c>
      <c r="S5" s="2">
        <v>126</v>
      </c>
      <c r="T5" s="2">
        <v>122</v>
      </c>
      <c r="U5" s="2">
        <v>118</v>
      </c>
      <c r="V5" s="2">
        <v>116</v>
      </c>
      <c r="W5" s="2">
        <v>115</v>
      </c>
      <c r="X5" s="2">
        <v>114</v>
      </c>
      <c r="Y5" s="2">
        <v>103</v>
      </c>
      <c r="Z5" s="2">
        <v>97</v>
      </c>
      <c r="AA5" s="2">
        <v>0</v>
      </c>
      <c r="AB5">
        <f>Q5/8</f>
        <v>113.875</v>
      </c>
    </row>
    <row r="6" spans="1:28" ht="15.75" hidden="1" x14ac:dyDescent="0.25">
      <c r="A6" s="2" t="s">
        <v>173</v>
      </c>
      <c r="B6" s="2" t="s">
        <v>84</v>
      </c>
      <c r="C6" s="2">
        <v>99</v>
      </c>
      <c r="D6" s="2">
        <v>118</v>
      </c>
      <c r="E6" s="2">
        <v>113</v>
      </c>
      <c r="F6" s="2">
        <v>112</v>
      </c>
      <c r="G6" s="2">
        <v>124</v>
      </c>
      <c r="H6" s="2">
        <v>110</v>
      </c>
      <c r="I6" s="2">
        <v>99</v>
      </c>
      <c r="J6" s="2">
        <v>124</v>
      </c>
      <c r="K6" s="2">
        <v>98</v>
      </c>
      <c r="L6" s="2">
        <v>0</v>
      </c>
      <c r="M6" s="2"/>
      <c r="N6" s="2">
        <v>9</v>
      </c>
      <c r="O6" s="2" t="s">
        <v>173</v>
      </c>
      <c r="P6" s="2" t="s">
        <v>84</v>
      </c>
      <c r="Q6" s="2">
        <v>899</v>
      </c>
      <c r="R6" s="2">
        <v>800</v>
      </c>
      <c r="S6" s="2">
        <v>124</v>
      </c>
      <c r="T6" s="2">
        <v>124</v>
      </c>
      <c r="U6" s="2">
        <v>118</v>
      </c>
      <c r="V6" s="2">
        <v>113</v>
      </c>
      <c r="W6" s="2">
        <v>112</v>
      </c>
      <c r="X6" s="2">
        <v>110</v>
      </c>
      <c r="Y6" s="2">
        <v>99</v>
      </c>
      <c r="Z6" s="2">
        <v>99</v>
      </c>
      <c r="AA6" s="2">
        <v>0</v>
      </c>
      <c r="AB6">
        <f>Q6/8</f>
        <v>112.375</v>
      </c>
    </row>
    <row r="7" spans="1:28" ht="15.75" hidden="1" x14ac:dyDescent="0.25">
      <c r="A7" s="2" t="s">
        <v>78</v>
      </c>
      <c r="B7" s="2" t="s">
        <v>19</v>
      </c>
      <c r="C7" s="2">
        <v>109</v>
      </c>
      <c r="D7" s="2">
        <v>112</v>
      </c>
      <c r="E7" s="2">
        <v>104</v>
      </c>
      <c r="F7" s="2">
        <v>109</v>
      </c>
      <c r="G7" s="2">
        <v>119</v>
      </c>
      <c r="H7" s="2">
        <v>100</v>
      </c>
      <c r="I7" s="2">
        <v>104</v>
      </c>
      <c r="J7" s="2">
        <v>140</v>
      </c>
      <c r="K7" s="2">
        <v>96</v>
      </c>
      <c r="L7" s="2">
        <v>0</v>
      </c>
      <c r="M7" s="2">
        <v>0</v>
      </c>
      <c r="N7" s="2">
        <v>9</v>
      </c>
      <c r="O7" s="2" t="s">
        <v>78</v>
      </c>
      <c r="P7" s="2" t="s">
        <v>19</v>
      </c>
      <c r="Q7" s="2">
        <v>897</v>
      </c>
      <c r="R7" s="2">
        <v>797</v>
      </c>
      <c r="S7" s="2">
        <v>140</v>
      </c>
      <c r="T7" s="2">
        <v>119</v>
      </c>
      <c r="U7" s="2">
        <v>112</v>
      </c>
      <c r="V7" s="2">
        <v>109</v>
      </c>
      <c r="W7" s="2">
        <v>109</v>
      </c>
      <c r="X7" s="2">
        <v>104</v>
      </c>
      <c r="Y7" s="2">
        <v>104</v>
      </c>
      <c r="Z7" s="2">
        <v>100</v>
      </c>
      <c r="AA7" s="2">
        <v>0</v>
      </c>
      <c r="AB7">
        <f>Q7/8</f>
        <v>112.125</v>
      </c>
    </row>
    <row r="8" spans="1:28" ht="15.75" hidden="1" x14ac:dyDescent="0.25">
      <c r="A8" s="2" t="s">
        <v>80</v>
      </c>
      <c r="B8" s="2" t="s">
        <v>82</v>
      </c>
      <c r="C8" s="2">
        <v>116</v>
      </c>
      <c r="D8" s="2">
        <v>102</v>
      </c>
      <c r="E8" s="2">
        <v>108</v>
      </c>
      <c r="F8" s="2">
        <v>105</v>
      </c>
      <c r="G8" s="2">
        <v>127</v>
      </c>
      <c r="H8" s="2">
        <v>125</v>
      </c>
      <c r="I8" s="2">
        <v>106</v>
      </c>
      <c r="J8" s="2">
        <v>95</v>
      </c>
      <c r="K8" s="2">
        <v>102</v>
      </c>
      <c r="L8" s="2">
        <v>0</v>
      </c>
      <c r="M8" s="2"/>
      <c r="N8" s="2">
        <v>9</v>
      </c>
      <c r="O8" s="2" t="s">
        <v>80</v>
      </c>
      <c r="P8" s="2" t="s">
        <v>82</v>
      </c>
      <c r="Q8" s="2">
        <v>891</v>
      </c>
      <c r="R8" s="2">
        <v>789</v>
      </c>
      <c r="S8" s="2">
        <v>127</v>
      </c>
      <c r="T8" s="2">
        <v>125</v>
      </c>
      <c r="U8" s="2">
        <v>116</v>
      </c>
      <c r="V8" s="2">
        <v>108</v>
      </c>
      <c r="W8" s="2">
        <v>106</v>
      </c>
      <c r="X8" s="2">
        <v>105</v>
      </c>
      <c r="Y8" s="2">
        <v>102</v>
      </c>
      <c r="Z8" s="2">
        <v>102</v>
      </c>
      <c r="AA8" s="2">
        <v>0</v>
      </c>
      <c r="AB8">
        <f>Q8/8</f>
        <v>111.375</v>
      </c>
    </row>
    <row r="9" spans="1:28" ht="15.75" hidden="1" x14ac:dyDescent="0.25">
      <c r="A9" s="2" t="s">
        <v>165</v>
      </c>
      <c r="B9" s="2" t="s">
        <v>146</v>
      </c>
      <c r="C9" s="2">
        <v>100</v>
      </c>
      <c r="D9" s="2">
        <v>103</v>
      </c>
      <c r="E9" s="2">
        <v>119</v>
      </c>
      <c r="F9" s="2">
        <v>127</v>
      </c>
      <c r="G9" s="2">
        <v>94</v>
      </c>
      <c r="H9" s="2">
        <v>105</v>
      </c>
      <c r="I9" s="2">
        <v>110</v>
      </c>
      <c r="J9" s="2">
        <v>114</v>
      </c>
      <c r="K9" s="7">
        <v>112</v>
      </c>
      <c r="L9" s="2">
        <v>0</v>
      </c>
      <c r="M9" s="2"/>
      <c r="N9" s="2">
        <v>9</v>
      </c>
      <c r="O9" s="2" t="s">
        <v>165</v>
      </c>
      <c r="P9" s="2" t="s">
        <v>146</v>
      </c>
      <c r="Q9" s="2">
        <v>890</v>
      </c>
      <c r="R9" s="2">
        <v>790</v>
      </c>
      <c r="S9" s="2">
        <v>127</v>
      </c>
      <c r="T9" s="2">
        <v>119</v>
      </c>
      <c r="U9" s="2">
        <v>114</v>
      </c>
      <c r="V9" s="2">
        <v>112</v>
      </c>
      <c r="W9" s="2">
        <v>110</v>
      </c>
      <c r="X9" s="2">
        <v>105</v>
      </c>
      <c r="Y9" s="2">
        <v>103</v>
      </c>
      <c r="Z9" s="2">
        <v>100</v>
      </c>
      <c r="AA9" s="2">
        <v>0</v>
      </c>
      <c r="AB9">
        <f>Q9/8</f>
        <v>111.25</v>
      </c>
    </row>
    <row r="10" spans="1:28" ht="15.75" hidden="1" x14ac:dyDescent="0.25">
      <c r="A10" s="2" t="s">
        <v>87</v>
      </c>
      <c r="B10" s="2" t="s">
        <v>88</v>
      </c>
      <c r="C10" s="2">
        <v>118</v>
      </c>
      <c r="D10" s="2">
        <v>99</v>
      </c>
      <c r="E10" s="2">
        <v>88</v>
      </c>
      <c r="F10" s="2">
        <v>118</v>
      </c>
      <c r="G10" s="2">
        <v>95</v>
      </c>
      <c r="H10" s="2">
        <v>125</v>
      </c>
      <c r="I10" s="2">
        <v>107</v>
      </c>
      <c r="J10" s="2">
        <v>108</v>
      </c>
      <c r="K10" s="2">
        <v>116</v>
      </c>
      <c r="L10" s="2">
        <v>0</v>
      </c>
      <c r="M10" s="2"/>
      <c r="N10" s="2">
        <v>9</v>
      </c>
      <c r="O10" s="2" t="s">
        <v>87</v>
      </c>
      <c r="P10" s="2" t="s">
        <v>88</v>
      </c>
      <c r="Q10" s="2">
        <v>886</v>
      </c>
      <c r="R10" s="2">
        <v>791</v>
      </c>
      <c r="S10" s="2">
        <v>125</v>
      </c>
      <c r="T10" s="2">
        <v>118</v>
      </c>
      <c r="U10" s="2">
        <v>118</v>
      </c>
      <c r="V10" s="2">
        <v>116</v>
      </c>
      <c r="W10" s="2">
        <v>108</v>
      </c>
      <c r="X10" s="2">
        <v>107</v>
      </c>
      <c r="Y10" s="2">
        <v>99</v>
      </c>
      <c r="Z10" s="2">
        <v>95</v>
      </c>
      <c r="AA10" s="2">
        <v>0</v>
      </c>
      <c r="AB10">
        <f>Q10/8</f>
        <v>110.75</v>
      </c>
    </row>
    <row r="11" spans="1:28" ht="15.75" hidden="1" x14ac:dyDescent="0.25">
      <c r="A11" s="2" t="s">
        <v>48</v>
      </c>
      <c r="B11" s="2" t="s">
        <v>52</v>
      </c>
      <c r="C11" s="2">
        <v>130</v>
      </c>
      <c r="D11" s="2">
        <v>111</v>
      </c>
      <c r="E11" s="2">
        <v>103</v>
      </c>
      <c r="F11" s="2">
        <v>106</v>
      </c>
      <c r="G11" s="2">
        <v>93</v>
      </c>
      <c r="H11" s="2">
        <v>108</v>
      </c>
      <c r="I11" s="2">
        <v>118</v>
      </c>
      <c r="J11" s="2">
        <v>115</v>
      </c>
      <c r="K11" s="2">
        <v>91</v>
      </c>
      <c r="L11" s="2">
        <v>0</v>
      </c>
      <c r="M11" s="2"/>
      <c r="N11" s="2">
        <v>9</v>
      </c>
      <c r="O11" s="2" t="s">
        <v>48</v>
      </c>
      <c r="P11" s="2" t="s">
        <v>52</v>
      </c>
      <c r="Q11" s="2">
        <v>884</v>
      </c>
      <c r="R11" s="2">
        <v>791</v>
      </c>
      <c r="S11" s="2">
        <v>130</v>
      </c>
      <c r="T11" s="2">
        <v>118</v>
      </c>
      <c r="U11" s="2">
        <v>115</v>
      </c>
      <c r="V11" s="2">
        <v>111</v>
      </c>
      <c r="W11" s="2">
        <v>108</v>
      </c>
      <c r="X11" s="2">
        <v>106</v>
      </c>
      <c r="Y11" s="2">
        <v>103</v>
      </c>
      <c r="Z11" s="2">
        <v>93</v>
      </c>
      <c r="AA11" s="2">
        <v>0</v>
      </c>
      <c r="AB11">
        <f>Q11/8</f>
        <v>110.5</v>
      </c>
    </row>
    <row r="12" spans="1:28" ht="15.75" hidden="1" x14ac:dyDescent="0.25">
      <c r="A12" s="2" t="s">
        <v>123</v>
      </c>
      <c r="B12" s="2" t="s">
        <v>27</v>
      </c>
      <c r="C12" s="2">
        <v>114</v>
      </c>
      <c r="D12" s="2">
        <v>111</v>
      </c>
      <c r="E12" s="2">
        <v>89</v>
      </c>
      <c r="F12" s="2">
        <v>124</v>
      </c>
      <c r="G12" s="2">
        <v>86</v>
      </c>
      <c r="H12" s="2">
        <v>111</v>
      </c>
      <c r="I12" s="2">
        <v>106</v>
      </c>
      <c r="J12" s="2">
        <v>123</v>
      </c>
      <c r="K12" s="7">
        <v>106</v>
      </c>
      <c r="L12" s="2">
        <v>0</v>
      </c>
      <c r="M12" s="2">
        <v>0</v>
      </c>
      <c r="N12" s="2">
        <v>9</v>
      </c>
      <c r="O12" s="2" t="s">
        <v>123</v>
      </c>
      <c r="P12" s="2" t="s">
        <v>27</v>
      </c>
      <c r="Q12" s="2">
        <v>884</v>
      </c>
      <c r="R12" s="2">
        <v>795</v>
      </c>
      <c r="S12" s="2">
        <v>124</v>
      </c>
      <c r="T12" s="2">
        <v>123</v>
      </c>
      <c r="U12" s="2">
        <v>114</v>
      </c>
      <c r="V12" s="2">
        <v>111</v>
      </c>
      <c r="W12" s="2">
        <v>111</v>
      </c>
      <c r="X12" s="2">
        <v>106</v>
      </c>
      <c r="Y12" s="2">
        <v>106</v>
      </c>
      <c r="Z12" s="2">
        <v>89</v>
      </c>
      <c r="AA12" s="2">
        <v>0</v>
      </c>
      <c r="AB12">
        <f>Q12/8</f>
        <v>110.5</v>
      </c>
    </row>
    <row r="13" spans="1:28" ht="15.75" hidden="1" x14ac:dyDescent="0.25">
      <c r="A13" s="2" t="s">
        <v>164</v>
      </c>
      <c r="B13" s="2" t="s">
        <v>63</v>
      </c>
      <c r="C13" s="2">
        <v>123</v>
      </c>
      <c r="D13" s="2">
        <v>109</v>
      </c>
      <c r="E13" s="2">
        <v>111</v>
      </c>
      <c r="F13" s="2">
        <v>96</v>
      </c>
      <c r="G13" s="2">
        <v>111</v>
      </c>
      <c r="H13" s="2">
        <v>107</v>
      </c>
      <c r="I13" s="2">
        <v>103</v>
      </c>
      <c r="J13" s="2">
        <v>103</v>
      </c>
      <c r="K13" s="2">
        <v>114</v>
      </c>
      <c r="L13" s="2">
        <v>0</v>
      </c>
      <c r="M13" s="2"/>
      <c r="N13" s="2">
        <v>9</v>
      </c>
      <c r="O13" s="2" t="s">
        <v>164</v>
      </c>
      <c r="P13" s="2" t="s">
        <v>63</v>
      </c>
      <c r="Q13" s="2">
        <v>881</v>
      </c>
      <c r="R13" s="2">
        <v>778</v>
      </c>
      <c r="S13" s="2">
        <v>123</v>
      </c>
      <c r="T13" s="2">
        <v>114</v>
      </c>
      <c r="U13" s="2">
        <v>111</v>
      </c>
      <c r="V13" s="2">
        <v>111</v>
      </c>
      <c r="W13" s="2">
        <v>109</v>
      </c>
      <c r="X13" s="2">
        <v>107</v>
      </c>
      <c r="Y13" s="2">
        <v>103</v>
      </c>
      <c r="Z13" s="2">
        <v>103</v>
      </c>
      <c r="AA13" s="2">
        <v>0</v>
      </c>
      <c r="AB13">
        <f>Q13/8</f>
        <v>110.125</v>
      </c>
    </row>
    <row r="14" spans="1:28" ht="15.75" hidden="1" x14ac:dyDescent="0.25">
      <c r="A14" s="2" t="s">
        <v>97</v>
      </c>
      <c r="B14" s="2" t="s">
        <v>98</v>
      </c>
      <c r="C14" s="10">
        <v>81</v>
      </c>
      <c r="D14" s="2">
        <v>126</v>
      </c>
      <c r="E14" s="2">
        <v>105</v>
      </c>
      <c r="F14" s="2">
        <v>125</v>
      </c>
      <c r="G14" s="2">
        <v>92</v>
      </c>
      <c r="H14" s="2">
        <v>100</v>
      </c>
      <c r="I14" s="2">
        <v>109</v>
      </c>
      <c r="J14" s="2">
        <v>112</v>
      </c>
      <c r="K14" s="2">
        <v>111</v>
      </c>
      <c r="L14" s="2">
        <v>0</v>
      </c>
      <c r="M14" s="2">
        <v>0</v>
      </c>
      <c r="N14" s="2">
        <v>9</v>
      </c>
      <c r="O14" s="2" t="s">
        <v>97</v>
      </c>
      <c r="P14" s="2" t="s">
        <v>98</v>
      </c>
      <c r="Q14" s="2">
        <v>880</v>
      </c>
      <c r="R14" s="2">
        <v>788</v>
      </c>
      <c r="S14" s="2">
        <v>126</v>
      </c>
      <c r="T14" s="2">
        <v>125</v>
      </c>
      <c r="U14" s="2">
        <v>112</v>
      </c>
      <c r="V14" s="2">
        <v>111</v>
      </c>
      <c r="W14" s="2">
        <v>109</v>
      </c>
      <c r="X14" s="2">
        <v>105</v>
      </c>
      <c r="Y14" s="2">
        <v>100</v>
      </c>
      <c r="Z14" s="2">
        <v>92</v>
      </c>
      <c r="AA14" s="2">
        <v>0</v>
      </c>
      <c r="AB14">
        <f>Q14/8</f>
        <v>110</v>
      </c>
    </row>
    <row r="15" spans="1:28" ht="15.75" hidden="1" x14ac:dyDescent="0.25">
      <c r="A15" s="2" t="s">
        <v>219</v>
      </c>
      <c r="B15" s="2" t="s">
        <v>19</v>
      </c>
      <c r="C15" s="2">
        <v>123</v>
      </c>
      <c r="D15" s="2">
        <v>103</v>
      </c>
      <c r="E15" s="2">
        <v>0</v>
      </c>
      <c r="F15" s="2">
        <v>127</v>
      </c>
      <c r="G15" s="2">
        <v>111</v>
      </c>
      <c r="H15" s="2">
        <v>108</v>
      </c>
      <c r="I15" s="2">
        <v>101</v>
      </c>
      <c r="J15" s="2">
        <v>113</v>
      </c>
      <c r="K15" s="2">
        <v>93</v>
      </c>
      <c r="L15" s="2">
        <v>0</v>
      </c>
      <c r="M15" s="2"/>
      <c r="N15" s="2">
        <v>8</v>
      </c>
      <c r="O15" s="2" t="s">
        <v>219</v>
      </c>
      <c r="P15" s="2" t="s">
        <v>19</v>
      </c>
      <c r="Q15" s="2">
        <v>879</v>
      </c>
      <c r="R15" s="2">
        <v>786</v>
      </c>
      <c r="S15" s="2">
        <v>127</v>
      </c>
      <c r="T15" s="2">
        <v>123</v>
      </c>
      <c r="U15" s="2">
        <v>113</v>
      </c>
      <c r="V15" s="2">
        <v>111</v>
      </c>
      <c r="W15" s="2">
        <v>108</v>
      </c>
      <c r="X15" s="2">
        <v>103</v>
      </c>
      <c r="Y15" s="2">
        <v>101</v>
      </c>
      <c r="Z15" s="2">
        <v>93</v>
      </c>
      <c r="AA15" s="2">
        <v>0</v>
      </c>
      <c r="AB15">
        <f>Q15/8</f>
        <v>109.875</v>
      </c>
    </row>
    <row r="16" spans="1:28" ht="15.75" hidden="1" x14ac:dyDescent="0.25">
      <c r="A16" s="2" t="s">
        <v>183</v>
      </c>
      <c r="B16" s="2" t="s">
        <v>184</v>
      </c>
      <c r="C16" s="2">
        <v>102</v>
      </c>
      <c r="D16" s="2">
        <v>95</v>
      </c>
      <c r="E16" s="2">
        <v>121</v>
      </c>
      <c r="F16" s="2">
        <v>112</v>
      </c>
      <c r="G16" s="2">
        <v>115</v>
      </c>
      <c r="H16" s="2">
        <v>100</v>
      </c>
      <c r="I16" s="2">
        <v>134</v>
      </c>
      <c r="J16" s="2">
        <v>99</v>
      </c>
      <c r="K16" s="2">
        <v>0</v>
      </c>
      <c r="L16" s="2">
        <v>0</v>
      </c>
      <c r="M16" s="2"/>
      <c r="N16" s="2">
        <v>8</v>
      </c>
      <c r="O16" s="2" t="s">
        <v>183</v>
      </c>
      <c r="P16" s="2" t="s">
        <v>184</v>
      </c>
      <c r="Q16" s="2">
        <v>878</v>
      </c>
      <c r="R16" s="2">
        <v>783</v>
      </c>
      <c r="S16" s="2">
        <v>134</v>
      </c>
      <c r="T16" s="2">
        <v>121</v>
      </c>
      <c r="U16" s="2">
        <v>115</v>
      </c>
      <c r="V16" s="2">
        <v>112</v>
      </c>
      <c r="W16" s="2">
        <v>102</v>
      </c>
      <c r="X16" s="2">
        <v>100</v>
      </c>
      <c r="Y16" s="2">
        <v>99</v>
      </c>
      <c r="Z16" s="2">
        <v>95</v>
      </c>
      <c r="AA16" s="2">
        <v>0</v>
      </c>
      <c r="AB16">
        <f>Q16/8</f>
        <v>109.75</v>
      </c>
    </row>
    <row r="17" spans="1:28" ht="15.75" hidden="1" x14ac:dyDescent="0.25">
      <c r="A17" s="2" t="s">
        <v>48</v>
      </c>
      <c r="B17" s="2" t="s">
        <v>47</v>
      </c>
      <c r="C17" s="2">
        <v>94</v>
      </c>
      <c r="D17" s="2">
        <v>92</v>
      </c>
      <c r="E17" s="2">
        <v>109</v>
      </c>
      <c r="F17" s="2">
        <v>89</v>
      </c>
      <c r="G17" s="2">
        <v>110</v>
      </c>
      <c r="H17" s="2">
        <v>120</v>
      </c>
      <c r="I17" s="2">
        <v>109</v>
      </c>
      <c r="J17" s="2">
        <v>115</v>
      </c>
      <c r="K17" s="2">
        <v>128</v>
      </c>
      <c r="L17" s="2">
        <v>0</v>
      </c>
      <c r="M17" s="2"/>
      <c r="N17" s="2">
        <v>9</v>
      </c>
      <c r="O17" s="2" t="s">
        <v>48</v>
      </c>
      <c r="P17" s="2" t="s">
        <v>47</v>
      </c>
      <c r="Q17" s="2">
        <v>877</v>
      </c>
      <c r="R17" s="2">
        <v>785</v>
      </c>
      <c r="S17" s="2">
        <v>128</v>
      </c>
      <c r="T17" s="2">
        <v>120</v>
      </c>
      <c r="U17" s="2">
        <v>115</v>
      </c>
      <c r="V17" s="2">
        <v>110</v>
      </c>
      <c r="W17" s="2">
        <v>109</v>
      </c>
      <c r="X17" s="2">
        <v>109</v>
      </c>
      <c r="Y17" s="2">
        <v>94</v>
      </c>
      <c r="Z17" s="2">
        <v>92</v>
      </c>
      <c r="AA17" s="2">
        <v>0</v>
      </c>
      <c r="AB17">
        <f>Q17/8</f>
        <v>109.625</v>
      </c>
    </row>
    <row r="18" spans="1:28" ht="15.75" hidden="1" x14ac:dyDescent="0.25">
      <c r="A18" s="2" t="s">
        <v>66</v>
      </c>
      <c r="B18" s="2" t="s">
        <v>67</v>
      </c>
      <c r="C18" s="2">
        <v>128</v>
      </c>
      <c r="D18" s="2">
        <v>107</v>
      </c>
      <c r="E18" s="2">
        <v>100</v>
      </c>
      <c r="F18" s="2">
        <v>111</v>
      </c>
      <c r="G18" s="2">
        <v>114</v>
      </c>
      <c r="H18" s="2">
        <v>105</v>
      </c>
      <c r="I18" s="2">
        <v>108</v>
      </c>
      <c r="J18" s="7">
        <v>104</v>
      </c>
      <c r="K18" s="2">
        <v>0</v>
      </c>
      <c r="L18" s="2">
        <v>0</v>
      </c>
      <c r="M18" s="2">
        <v>0</v>
      </c>
      <c r="N18" s="2">
        <v>8</v>
      </c>
      <c r="O18" s="2" t="s">
        <v>66</v>
      </c>
      <c r="P18" s="2" t="s">
        <v>67</v>
      </c>
      <c r="Q18" s="2">
        <v>877</v>
      </c>
      <c r="R18" s="2">
        <v>777</v>
      </c>
      <c r="S18" s="2">
        <v>128</v>
      </c>
      <c r="T18" s="2">
        <v>114</v>
      </c>
      <c r="U18" s="2">
        <v>111</v>
      </c>
      <c r="V18" s="2">
        <v>108</v>
      </c>
      <c r="W18" s="2">
        <v>107</v>
      </c>
      <c r="X18" s="2">
        <v>105</v>
      </c>
      <c r="Y18" s="2">
        <v>104</v>
      </c>
      <c r="Z18" s="2">
        <v>100</v>
      </c>
      <c r="AA18" s="2">
        <v>0</v>
      </c>
      <c r="AB18">
        <f>Q18/8</f>
        <v>109.625</v>
      </c>
    </row>
    <row r="19" spans="1:28" ht="15.75" hidden="1" x14ac:dyDescent="0.25">
      <c r="A19" s="2" t="s">
        <v>129</v>
      </c>
      <c r="B19" s="2" t="s">
        <v>81</v>
      </c>
      <c r="C19" s="2">
        <v>115</v>
      </c>
      <c r="D19" s="2">
        <v>118</v>
      </c>
      <c r="E19" s="2">
        <v>101</v>
      </c>
      <c r="F19" s="2">
        <v>109</v>
      </c>
      <c r="G19" s="2">
        <v>114</v>
      </c>
      <c r="H19" s="2">
        <v>99</v>
      </c>
      <c r="I19" s="2">
        <v>110</v>
      </c>
      <c r="J19" s="2">
        <v>91</v>
      </c>
      <c r="K19" s="2">
        <v>110</v>
      </c>
      <c r="L19" s="2">
        <v>0</v>
      </c>
      <c r="M19" s="2">
        <v>0</v>
      </c>
      <c r="N19" s="2">
        <v>9</v>
      </c>
      <c r="O19" s="2" t="s">
        <v>129</v>
      </c>
      <c r="P19" s="2" t="s">
        <v>81</v>
      </c>
      <c r="Q19" s="2">
        <v>876</v>
      </c>
      <c r="R19" s="2">
        <v>777</v>
      </c>
      <c r="S19" s="2">
        <v>118</v>
      </c>
      <c r="T19" s="2">
        <v>115</v>
      </c>
      <c r="U19" s="2">
        <v>114</v>
      </c>
      <c r="V19" s="2">
        <v>110</v>
      </c>
      <c r="W19" s="2">
        <v>110</v>
      </c>
      <c r="X19" s="2">
        <v>109</v>
      </c>
      <c r="Y19" s="2">
        <v>101</v>
      </c>
      <c r="Z19" s="2">
        <v>99</v>
      </c>
      <c r="AA19" s="2">
        <v>0</v>
      </c>
      <c r="AB19">
        <f>Q19/8</f>
        <v>109.5</v>
      </c>
    </row>
    <row r="20" spans="1:28" ht="15.75" hidden="1" x14ac:dyDescent="0.25">
      <c r="A20" s="2" t="s">
        <v>145</v>
      </c>
      <c r="B20" s="2" t="s">
        <v>146</v>
      </c>
      <c r="C20" s="2">
        <v>114</v>
      </c>
      <c r="D20" s="2">
        <v>108</v>
      </c>
      <c r="E20" s="2">
        <v>112</v>
      </c>
      <c r="F20" s="2">
        <v>91</v>
      </c>
      <c r="G20" s="2">
        <v>112</v>
      </c>
      <c r="H20" s="2">
        <v>111</v>
      </c>
      <c r="I20" s="2">
        <v>104</v>
      </c>
      <c r="J20" s="2">
        <v>102</v>
      </c>
      <c r="K20" s="2">
        <v>110</v>
      </c>
      <c r="L20" s="2">
        <v>0</v>
      </c>
      <c r="M20" s="2"/>
      <c r="N20" s="2">
        <v>9</v>
      </c>
      <c r="O20" s="2" t="s">
        <v>145</v>
      </c>
      <c r="P20" s="2" t="s">
        <v>146</v>
      </c>
      <c r="Q20" s="2">
        <v>873</v>
      </c>
      <c r="R20" s="2">
        <v>771</v>
      </c>
      <c r="S20" s="2">
        <v>114</v>
      </c>
      <c r="T20" s="2">
        <v>112</v>
      </c>
      <c r="U20" s="2">
        <v>112</v>
      </c>
      <c r="V20" s="2">
        <v>111</v>
      </c>
      <c r="W20" s="2">
        <v>110</v>
      </c>
      <c r="X20" s="2">
        <v>108</v>
      </c>
      <c r="Y20" s="2">
        <v>104</v>
      </c>
      <c r="Z20" s="2">
        <v>102</v>
      </c>
      <c r="AA20" s="2">
        <v>0</v>
      </c>
      <c r="AB20">
        <f>Q20/8</f>
        <v>109.125</v>
      </c>
    </row>
    <row r="21" spans="1:28" ht="15.75" hidden="1" x14ac:dyDescent="0.25">
      <c r="A21" s="2" t="s">
        <v>68</v>
      </c>
      <c r="B21" s="2" t="s">
        <v>27</v>
      </c>
      <c r="C21" s="2">
        <v>96</v>
      </c>
      <c r="D21" s="2">
        <v>112</v>
      </c>
      <c r="E21" s="2">
        <v>108</v>
      </c>
      <c r="F21" s="2">
        <v>104</v>
      </c>
      <c r="G21" s="7">
        <v>119</v>
      </c>
      <c r="H21" s="2">
        <v>110</v>
      </c>
      <c r="I21" s="2">
        <v>91</v>
      </c>
      <c r="J21" s="2">
        <v>117</v>
      </c>
      <c r="K21" s="2">
        <v>102</v>
      </c>
      <c r="L21" s="2">
        <v>0</v>
      </c>
      <c r="M21" s="2"/>
      <c r="N21" s="2">
        <v>9</v>
      </c>
      <c r="O21" s="2" t="s">
        <v>68</v>
      </c>
      <c r="P21" s="2" t="s">
        <v>27</v>
      </c>
      <c r="Q21" s="2">
        <v>868</v>
      </c>
      <c r="R21" s="2">
        <v>772</v>
      </c>
      <c r="S21" s="2">
        <v>119</v>
      </c>
      <c r="T21" s="2">
        <v>117</v>
      </c>
      <c r="U21" s="2">
        <v>112</v>
      </c>
      <c r="V21" s="2">
        <v>110</v>
      </c>
      <c r="W21" s="2">
        <v>108</v>
      </c>
      <c r="X21" s="2">
        <v>104</v>
      </c>
      <c r="Y21" s="2">
        <v>102</v>
      </c>
      <c r="Z21" s="2">
        <v>96</v>
      </c>
      <c r="AA21" s="2">
        <v>0</v>
      </c>
      <c r="AB21">
        <f>Q21/8</f>
        <v>108.5</v>
      </c>
    </row>
    <row r="22" spans="1:28" ht="15.75" hidden="1" x14ac:dyDescent="0.25">
      <c r="A22" s="2" t="s">
        <v>129</v>
      </c>
      <c r="B22" s="2" t="s">
        <v>194</v>
      </c>
      <c r="C22" s="2">
        <v>109</v>
      </c>
      <c r="D22" s="2">
        <v>107</v>
      </c>
      <c r="E22" s="2">
        <v>102</v>
      </c>
      <c r="F22" s="2">
        <v>86</v>
      </c>
      <c r="G22" s="2">
        <v>135</v>
      </c>
      <c r="H22" s="2">
        <v>102</v>
      </c>
      <c r="I22" s="2">
        <v>105</v>
      </c>
      <c r="J22" s="2">
        <v>107</v>
      </c>
      <c r="K22" s="2">
        <v>100</v>
      </c>
      <c r="L22" s="2">
        <v>0</v>
      </c>
      <c r="M22" s="2"/>
      <c r="N22" s="2">
        <v>9</v>
      </c>
      <c r="O22" s="2" t="s">
        <v>129</v>
      </c>
      <c r="P22" s="2" t="s">
        <v>194</v>
      </c>
      <c r="Q22" s="2">
        <v>867</v>
      </c>
      <c r="R22" s="2">
        <v>767</v>
      </c>
      <c r="S22" s="2">
        <v>135</v>
      </c>
      <c r="T22" s="2">
        <v>109</v>
      </c>
      <c r="U22" s="2">
        <v>107</v>
      </c>
      <c r="V22" s="2">
        <v>107</v>
      </c>
      <c r="W22" s="2">
        <v>105</v>
      </c>
      <c r="X22" s="2">
        <v>102</v>
      </c>
      <c r="Y22" s="2">
        <v>102</v>
      </c>
      <c r="Z22" s="2">
        <v>100</v>
      </c>
      <c r="AA22" s="2">
        <v>0</v>
      </c>
      <c r="AB22">
        <f>Q22/8</f>
        <v>108.375</v>
      </c>
    </row>
    <row r="23" spans="1:28" ht="15.75" hidden="1" x14ac:dyDescent="0.25">
      <c r="A23" s="2" t="s">
        <v>111</v>
      </c>
      <c r="B23" s="2" t="s">
        <v>65</v>
      </c>
      <c r="C23" s="2">
        <v>104</v>
      </c>
      <c r="D23" s="2">
        <v>111</v>
      </c>
      <c r="E23" s="2">
        <v>114</v>
      </c>
      <c r="F23" s="2">
        <v>104</v>
      </c>
      <c r="G23" s="2">
        <v>103</v>
      </c>
      <c r="H23" s="2">
        <v>110</v>
      </c>
      <c r="I23" s="2">
        <v>108</v>
      </c>
      <c r="J23" s="2">
        <v>105</v>
      </c>
      <c r="K23" s="2">
        <v>107</v>
      </c>
      <c r="L23" s="2">
        <v>0</v>
      </c>
      <c r="M23" s="2"/>
      <c r="N23" s="2">
        <v>9</v>
      </c>
      <c r="O23" s="2" t="s">
        <v>111</v>
      </c>
      <c r="P23" s="2" t="s">
        <v>65</v>
      </c>
      <c r="Q23" s="2">
        <v>863</v>
      </c>
      <c r="R23" s="2">
        <v>759</v>
      </c>
      <c r="S23" s="2">
        <v>114</v>
      </c>
      <c r="T23" s="2">
        <v>111</v>
      </c>
      <c r="U23" s="2">
        <v>110</v>
      </c>
      <c r="V23" s="2">
        <v>108</v>
      </c>
      <c r="W23" s="2">
        <v>107</v>
      </c>
      <c r="X23" s="2">
        <v>105</v>
      </c>
      <c r="Y23" s="2">
        <v>104</v>
      </c>
      <c r="Z23" s="2">
        <v>104</v>
      </c>
      <c r="AA23" s="2">
        <v>0</v>
      </c>
      <c r="AB23">
        <f>Q23/8</f>
        <v>107.875</v>
      </c>
    </row>
    <row r="24" spans="1:28" ht="15.75" hidden="1" x14ac:dyDescent="0.25">
      <c r="A24" s="2" t="s">
        <v>64</v>
      </c>
      <c r="B24" s="2" t="s">
        <v>65</v>
      </c>
      <c r="C24" s="2">
        <v>112</v>
      </c>
      <c r="D24" s="2">
        <v>106</v>
      </c>
      <c r="E24" s="2">
        <v>105</v>
      </c>
      <c r="F24" s="2">
        <v>102</v>
      </c>
      <c r="G24" s="2">
        <v>104</v>
      </c>
      <c r="H24" s="2">
        <v>117</v>
      </c>
      <c r="I24" s="2">
        <v>103</v>
      </c>
      <c r="J24" s="2">
        <v>87</v>
      </c>
      <c r="K24" s="2">
        <v>113</v>
      </c>
      <c r="L24" s="2">
        <v>0</v>
      </c>
      <c r="M24" s="2"/>
      <c r="N24" s="2">
        <v>9</v>
      </c>
      <c r="O24" s="2" t="s">
        <v>64</v>
      </c>
      <c r="P24" s="2" t="s">
        <v>65</v>
      </c>
      <c r="Q24" s="2">
        <v>862</v>
      </c>
      <c r="R24" s="2">
        <v>760</v>
      </c>
      <c r="S24" s="2">
        <v>117</v>
      </c>
      <c r="T24" s="2">
        <v>113</v>
      </c>
      <c r="U24" s="2">
        <v>112</v>
      </c>
      <c r="V24" s="2">
        <v>106</v>
      </c>
      <c r="W24" s="2">
        <v>105</v>
      </c>
      <c r="X24" s="2">
        <v>104</v>
      </c>
      <c r="Y24" s="2">
        <v>103</v>
      </c>
      <c r="Z24" s="2">
        <v>102</v>
      </c>
      <c r="AA24" s="2">
        <v>0</v>
      </c>
      <c r="AB24">
        <f>Q24/8</f>
        <v>107.75</v>
      </c>
    </row>
    <row r="25" spans="1:28" ht="15.75" hidden="1" x14ac:dyDescent="0.25">
      <c r="A25" s="2" t="s">
        <v>127</v>
      </c>
      <c r="B25" s="2" t="s">
        <v>128</v>
      </c>
      <c r="C25" s="2">
        <v>111</v>
      </c>
      <c r="D25" s="2">
        <v>102</v>
      </c>
      <c r="E25" s="10">
        <v>85</v>
      </c>
      <c r="F25" s="2">
        <v>108</v>
      </c>
      <c r="G25" s="2">
        <v>98</v>
      </c>
      <c r="H25" s="2">
        <v>117</v>
      </c>
      <c r="I25" s="2">
        <v>108</v>
      </c>
      <c r="J25" s="2">
        <v>96</v>
      </c>
      <c r="K25" s="2">
        <v>120</v>
      </c>
      <c r="L25" s="2">
        <v>0</v>
      </c>
      <c r="M25" s="2"/>
      <c r="N25" s="2">
        <v>9</v>
      </c>
      <c r="O25" s="2" t="s">
        <v>127</v>
      </c>
      <c r="P25" s="2" t="s">
        <v>128</v>
      </c>
      <c r="Q25" s="2">
        <v>860</v>
      </c>
      <c r="R25" s="2">
        <v>764</v>
      </c>
      <c r="S25" s="2">
        <v>120</v>
      </c>
      <c r="T25" s="2">
        <v>117</v>
      </c>
      <c r="U25" s="2">
        <v>111</v>
      </c>
      <c r="V25" s="2">
        <v>108</v>
      </c>
      <c r="W25" s="2">
        <v>108</v>
      </c>
      <c r="X25" s="2">
        <v>102</v>
      </c>
      <c r="Y25" s="2">
        <v>98</v>
      </c>
      <c r="Z25" s="2">
        <v>96</v>
      </c>
      <c r="AA25" s="2">
        <v>0</v>
      </c>
      <c r="AB25">
        <f>Q25/8</f>
        <v>107.5</v>
      </c>
    </row>
    <row r="26" spans="1:28" ht="15.75" hidden="1" x14ac:dyDescent="0.25">
      <c r="A26" s="2" t="s">
        <v>58</v>
      </c>
      <c r="B26" s="2" t="s">
        <v>59</v>
      </c>
      <c r="C26" s="2">
        <v>90</v>
      </c>
      <c r="D26" s="2">
        <v>0</v>
      </c>
      <c r="E26" s="2">
        <v>106</v>
      </c>
      <c r="F26" s="2">
        <v>106</v>
      </c>
      <c r="G26" s="2">
        <v>110</v>
      </c>
      <c r="H26" s="2">
        <v>135</v>
      </c>
      <c r="I26" s="2">
        <v>102</v>
      </c>
      <c r="J26" s="2">
        <v>103</v>
      </c>
      <c r="K26" s="2">
        <v>0</v>
      </c>
      <c r="L26" s="2">
        <v>0</v>
      </c>
      <c r="M26" s="2">
        <v>0</v>
      </c>
      <c r="N26" s="2">
        <v>7</v>
      </c>
      <c r="O26" s="2" t="s">
        <v>58</v>
      </c>
      <c r="P26" s="2" t="s">
        <v>59</v>
      </c>
      <c r="Q26" s="2">
        <v>752</v>
      </c>
      <c r="R26" s="2">
        <v>752</v>
      </c>
      <c r="S26" s="2">
        <v>135</v>
      </c>
      <c r="T26" s="2">
        <v>110</v>
      </c>
      <c r="U26" s="2">
        <v>106</v>
      </c>
      <c r="V26" s="2">
        <v>106</v>
      </c>
      <c r="W26" s="2">
        <v>103</v>
      </c>
      <c r="X26" s="2">
        <v>102</v>
      </c>
      <c r="Y26" s="2">
        <v>90</v>
      </c>
      <c r="Z26" s="2">
        <v>0</v>
      </c>
      <c r="AA26" s="2">
        <v>0</v>
      </c>
      <c r="AB26">
        <f>Q26/7</f>
        <v>107.42857142857143</v>
      </c>
    </row>
    <row r="27" spans="1:28" ht="15.75" hidden="1" x14ac:dyDescent="0.25">
      <c r="A27" s="2" t="s">
        <v>28</v>
      </c>
      <c r="B27" s="2" t="s">
        <v>29</v>
      </c>
      <c r="C27" s="2">
        <v>127</v>
      </c>
      <c r="D27" s="2">
        <v>99</v>
      </c>
      <c r="E27" s="2">
        <v>121</v>
      </c>
      <c r="F27" s="2">
        <v>109</v>
      </c>
      <c r="G27" s="2">
        <v>94</v>
      </c>
      <c r="H27" s="2">
        <v>94</v>
      </c>
      <c r="I27" s="2">
        <v>107</v>
      </c>
      <c r="J27" s="2">
        <v>108</v>
      </c>
      <c r="K27" s="2">
        <v>92</v>
      </c>
      <c r="L27" s="2">
        <v>0</v>
      </c>
      <c r="M27" s="2"/>
      <c r="N27" s="2">
        <v>9</v>
      </c>
      <c r="O27" s="2" t="s">
        <v>28</v>
      </c>
      <c r="P27" s="2" t="s">
        <v>29</v>
      </c>
      <c r="Q27" s="2">
        <v>859</v>
      </c>
      <c r="R27" s="2">
        <v>765</v>
      </c>
      <c r="S27" s="2">
        <v>127</v>
      </c>
      <c r="T27" s="2">
        <v>121</v>
      </c>
      <c r="U27" s="2">
        <v>109</v>
      </c>
      <c r="V27" s="2">
        <v>108</v>
      </c>
      <c r="W27" s="2">
        <v>107</v>
      </c>
      <c r="X27" s="2">
        <v>99</v>
      </c>
      <c r="Y27" s="2">
        <v>94</v>
      </c>
      <c r="Z27" s="2">
        <v>94</v>
      </c>
      <c r="AA27" s="2">
        <v>0</v>
      </c>
      <c r="AB27">
        <f>Q27/8</f>
        <v>107.375</v>
      </c>
    </row>
    <row r="28" spans="1:28" ht="15.75" hidden="1" x14ac:dyDescent="0.25">
      <c r="A28" s="2" t="s">
        <v>175</v>
      </c>
      <c r="B28" s="2" t="s">
        <v>176</v>
      </c>
      <c r="C28" s="7">
        <v>109</v>
      </c>
      <c r="D28" s="2">
        <v>109</v>
      </c>
      <c r="E28" s="2">
        <v>102</v>
      </c>
      <c r="F28" s="2">
        <v>109</v>
      </c>
      <c r="G28" s="2">
        <v>102</v>
      </c>
      <c r="H28" s="2">
        <v>116</v>
      </c>
      <c r="I28" s="2">
        <v>99</v>
      </c>
      <c r="J28" s="2">
        <v>111</v>
      </c>
      <c r="K28" s="2">
        <v>90</v>
      </c>
      <c r="L28" s="2">
        <v>0</v>
      </c>
      <c r="M28" s="2">
        <v>0</v>
      </c>
      <c r="N28" s="2">
        <v>9</v>
      </c>
      <c r="O28" s="2" t="s">
        <v>175</v>
      </c>
      <c r="P28" s="2" t="s">
        <v>176</v>
      </c>
      <c r="Q28" s="2">
        <v>857</v>
      </c>
      <c r="R28" s="2">
        <v>758</v>
      </c>
      <c r="S28" s="2">
        <v>116</v>
      </c>
      <c r="T28" s="2">
        <v>111</v>
      </c>
      <c r="U28" s="2">
        <v>109</v>
      </c>
      <c r="V28" s="2">
        <v>109</v>
      </c>
      <c r="W28" s="2">
        <v>109</v>
      </c>
      <c r="X28" s="2">
        <v>102</v>
      </c>
      <c r="Y28" s="2">
        <v>102</v>
      </c>
      <c r="Z28" s="2">
        <v>99</v>
      </c>
      <c r="AA28" s="2">
        <v>0</v>
      </c>
      <c r="AB28">
        <f>Q28/8</f>
        <v>107.125</v>
      </c>
    </row>
    <row r="29" spans="1:28" ht="15.75" hidden="1" x14ac:dyDescent="0.25">
      <c r="A29" s="2" t="s">
        <v>185</v>
      </c>
      <c r="B29" s="2" t="s">
        <v>186</v>
      </c>
      <c r="C29" s="2">
        <v>97</v>
      </c>
      <c r="D29" s="2">
        <v>105</v>
      </c>
      <c r="E29" s="2">
        <v>105</v>
      </c>
      <c r="F29" s="2">
        <v>94</v>
      </c>
      <c r="G29" s="2">
        <v>117</v>
      </c>
      <c r="H29" s="2">
        <v>96</v>
      </c>
      <c r="I29" s="2">
        <v>124</v>
      </c>
      <c r="J29" s="2">
        <v>117</v>
      </c>
      <c r="K29" s="2">
        <v>91</v>
      </c>
      <c r="L29" s="2">
        <v>0</v>
      </c>
      <c r="M29" s="2">
        <v>0</v>
      </c>
      <c r="N29" s="2">
        <v>9</v>
      </c>
      <c r="O29" s="2" t="s">
        <v>185</v>
      </c>
      <c r="P29" s="2" t="s">
        <v>186</v>
      </c>
      <c r="Q29" s="2">
        <v>855</v>
      </c>
      <c r="R29" s="2">
        <v>761</v>
      </c>
      <c r="S29" s="2">
        <v>124</v>
      </c>
      <c r="T29" s="2">
        <v>117</v>
      </c>
      <c r="U29" s="2">
        <v>117</v>
      </c>
      <c r="V29" s="2">
        <v>105</v>
      </c>
      <c r="W29" s="2">
        <v>105</v>
      </c>
      <c r="X29" s="2">
        <v>97</v>
      </c>
      <c r="Y29" s="2">
        <v>96</v>
      </c>
      <c r="Z29" s="2">
        <v>94</v>
      </c>
      <c r="AA29" s="2">
        <v>0</v>
      </c>
      <c r="AB29">
        <f>Q29/8</f>
        <v>106.875</v>
      </c>
    </row>
    <row r="30" spans="1:28" ht="15.75" hidden="1" x14ac:dyDescent="0.25">
      <c r="A30" s="2" t="s">
        <v>32</v>
      </c>
      <c r="B30" s="2" t="s">
        <v>33</v>
      </c>
      <c r="C30" s="2">
        <v>123</v>
      </c>
      <c r="D30" s="2">
        <v>94</v>
      </c>
      <c r="E30" s="2">
        <v>111</v>
      </c>
      <c r="F30" s="2">
        <v>102</v>
      </c>
      <c r="G30" s="2">
        <v>102</v>
      </c>
      <c r="H30" s="2">
        <v>130</v>
      </c>
      <c r="I30" s="2">
        <v>92</v>
      </c>
      <c r="J30" s="7">
        <v>84</v>
      </c>
      <c r="K30" s="2">
        <v>100</v>
      </c>
      <c r="L30" s="2">
        <v>0</v>
      </c>
      <c r="M30" s="2"/>
      <c r="N30" s="2">
        <v>9</v>
      </c>
      <c r="O30" s="2" t="s">
        <v>32</v>
      </c>
      <c r="P30" s="2" t="s">
        <v>33</v>
      </c>
      <c r="Q30" s="2">
        <v>854</v>
      </c>
      <c r="R30" s="2">
        <v>762</v>
      </c>
      <c r="S30" s="2">
        <v>130</v>
      </c>
      <c r="T30" s="2">
        <v>123</v>
      </c>
      <c r="U30" s="2">
        <v>111</v>
      </c>
      <c r="V30" s="2">
        <v>102</v>
      </c>
      <c r="W30" s="2">
        <v>102</v>
      </c>
      <c r="X30" s="2">
        <v>100</v>
      </c>
      <c r="Y30" s="2">
        <v>94</v>
      </c>
      <c r="Z30" s="2">
        <v>92</v>
      </c>
      <c r="AA30" s="2">
        <v>0</v>
      </c>
      <c r="AB30">
        <f>Q30/8</f>
        <v>106.75</v>
      </c>
    </row>
    <row r="31" spans="1:28" ht="15.75" hidden="1" x14ac:dyDescent="0.25">
      <c r="A31" s="2" t="s">
        <v>112</v>
      </c>
      <c r="B31" s="2" t="s">
        <v>113</v>
      </c>
      <c r="C31" s="2">
        <v>121</v>
      </c>
      <c r="D31" s="2">
        <v>104</v>
      </c>
      <c r="E31" s="2">
        <v>107</v>
      </c>
      <c r="F31" s="2">
        <v>109</v>
      </c>
      <c r="G31" s="7">
        <v>114</v>
      </c>
      <c r="H31" s="2">
        <v>105</v>
      </c>
      <c r="I31" s="2">
        <v>95</v>
      </c>
      <c r="J31" s="2">
        <v>97</v>
      </c>
      <c r="K31" s="2">
        <v>91</v>
      </c>
      <c r="L31" s="2">
        <v>0</v>
      </c>
      <c r="M31" s="2"/>
      <c r="N31" s="2">
        <v>9</v>
      </c>
      <c r="O31" s="2" t="s">
        <v>112</v>
      </c>
      <c r="P31" s="2" t="s">
        <v>113</v>
      </c>
      <c r="Q31" s="2">
        <v>852</v>
      </c>
      <c r="R31" s="2">
        <v>757</v>
      </c>
      <c r="S31" s="2">
        <v>121</v>
      </c>
      <c r="T31" s="2">
        <v>114</v>
      </c>
      <c r="U31" s="2">
        <v>109</v>
      </c>
      <c r="V31" s="2">
        <v>107</v>
      </c>
      <c r="W31" s="2">
        <v>105</v>
      </c>
      <c r="X31" s="2">
        <v>104</v>
      </c>
      <c r="Y31" s="2">
        <v>97</v>
      </c>
      <c r="Z31" s="2">
        <v>95</v>
      </c>
      <c r="AA31" s="2">
        <v>0</v>
      </c>
      <c r="AB31">
        <f>Q31/8</f>
        <v>106.5</v>
      </c>
    </row>
    <row r="32" spans="1:28" ht="15.75" hidden="1" x14ac:dyDescent="0.25">
      <c r="A32" s="2" t="s">
        <v>207</v>
      </c>
      <c r="B32" s="2" t="s">
        <v>208</v>
      </c>
      <c r="C32" s="2">
        <v>95</v>
      </c>
      <c r="D32" s="2">
        <v>95</v>
      </c>
      <c r="E32" s="2">
        <v>108</v>
      </c>
      <c r="F32" s="2">
        <v>104</v>
      </c>
      <c r="G32" s="2">
        <v>117</v>
      </c>
      <c r="H32" s="2">
        <v>111</v>
      </c>
      <c r="I32" s="2">
        <v>94</v>
      </c>
      <c r="J32" s="2">
        <v>116</v>
      </c>
      <c r="K32" s="2">
        <v>106</v>
      </c>
      <c r="L32" s="2">
        <v>0</v>
      </c>
      <c r="M32" s="2"/>
      <c r="N32" s="2">
        <v>9</v>
      </c>
      <c r="O32" s="2" t="s">
        <v>207</v>
      </c>
      <c r="P32" s="2" t="s">
        <v>208</v>
      </c>
      <c r="Q32" s="2">
        <v>852</v>
      </c>
      <c r="R32" s="2">
        <v>757</v>
      </c>
      <c r="S32" s="2">
        <v>117</v>
      </c>
      <c r="T32" s="2">
        <v>116</v>
      </c>
      <c r="U32" s="2">
        <v>111</v>
      </c>
      <c r="V32" s="2">
        <v>108</v>
      </c>
      <c r="W32" s="2">
        <v>106</v>
      </c>
      <c r="X32" s="2">
        <v>104</v>
      </c>
      <c r="Y32" s="2">
        <v>95</v>
      </c>
      <c r="Z32" s="2">
        <v>95</v>
      </c>
      <c r="AA32" s="2">
        <v>0</v>
      </c>
      <c r="AB32">
        <f>Q32/8</f>
        <v>106.5</v>
      </c>
    </row>
    <row r="33" spans="1:28" ht="15.75" hidden="1" x14ac:dyDescent="0.25">
      <c r="A33" s="2" t="s">
        <v>116</v>
      </c>
      <c r="B33" s="2" t="s">
        <v>102</v>
      </c>
      <c r="C33" s="2">
        <v>101</v>
      </c>
      <c r="D33" s="2">
        <v>114</v>
      </c>
      <c r="E33" s="2">
        <v>105</v>
      </c>
      <c r="F33" s="2">
        <v>95</v>
      </c>
      <c r="G33" s="2">
        <v>101</v>
      </c>
      <c r="H33" s="7">
        <v>87</v>
      </c>
      <c r="I33" s="7">
        <v>104</v>
      </c>
      <c r="J33" s="2">
        <v>121</v>
      </c>
      <c r="K33" s="2">
        <v>107</v>
      </c>
      <c r="L33" s="2">
        <v>0</v>
      </c>
      <c r="M33" s="2"/>
      <c r="N33" s="2">
        <v>9</v>
      </c>
      <c r="O33" s="2" t="s">
        <v>116</v>
      </c>
      <c r="P33" s="2" t="s">
        <v>102</v>
      </c>
      <c r="Q33" s="2">
        <v>848</v>
      </c>
      <c r="R33" s="2">
        <v>753</v>
      </c>
      <c r="S33" s="2">
        <v>121</v>
      </c>
      <c r="T33" s="2">
        <v>114</v>
      </c>
      <c r="U33" s="2">
        <v>107</v>
      </c>
      <c r="V33" s="2">
        <v>105</v>
      </c>
      <c r="W33" s="2">
        <v>104</v>
      </c>
      <c r="X33" s="2">
        <v>101</v>
      </c>
      <c r="Y33" s="2">
        <v>101</v>
      </c>
      <c r="Z33" s="2">
        <v>95</v>
      </c>
      <c r="AA33" s="2">
        <v>0</v>
      </c>
      <c r="AB33">
        <f>Q33/8</f>
        <v>106</v>
      </c>
    </row>
    <row r="34" spans="1:28" ht="15.75" hidden="1" x14ac:dyDescent="0.25">
      <c r="A34" s="2" t="s">
        <v>160</v>
      </c>
      <c r="B34" s="2" t="s">
        <v>144</v>
      </c>
      <c r="C34" s="2">
        <v>116</v>
      </c>
      <c r="D34" s="2">
        <v>100</v>
      </c>
      <c r="E34" s="2">
        <v>102</v>
      </c>
      <c r="F34" s="2">
        <v>119</v>
      </c>
      <c r="G34" s="2">
        <v>93</v>
      </c>
      <c r="H34" s="2">
        <v>116</v>
      </c>
      <c r="I34" s="2">
        <v>97</v>
      </c>
      <c r="J34" s="2">
        <v>104</v>
      </c>
      <c r="K34" s="2">
        <v>92</v>
      </c>
      <c r="L34" s="2">
        <v>0</v>
      </c>
      <c r="M34" s="2"/>
      <c r="N34" s="2">
        <v>9</v>
      </c>
      <c r="O34" s="2" t="s">
        <v>160</v>
      </c>
      <c r="P34" s="2" t="s">
        <v>144</v>
      </c>
      <c r="Q34" s="2">
        <v>847</v>
      </c>
      <c r="R34" s="2">
        <v>754</v>
      </c>
      <c r="S34" s="2">
        <v>119</v>
      </c>
      <c r="T34" s="2">
        <v>116</v>
      </c>
      <c r="U34" s="2">
        <v>116</v>
      </c>
      <c r="V34" s="2">
        <v>104</v>
      </c>
      <c r="W34" s="2">
        <v>102</v>
      </c>
      <c r="X34" s="2">
        <v>100</v>
      </c>
      <c r="Y34" s="2">
        <v>97</v>
      </c>
      <c r="Z34" s="2">
        <v>93</v>
      </c>
      <c r="AA34" s="2">
        <v>0</v>
      </c>
      <c r="AB34">
        <f>Q34/8</f>
        <v>105.875</v>
      </c>
    </row>
    <row r="35" spans="1:28" ht="15.75" hidden="1" x14ac:dyDescent="0.25">
      <c r="A35" s="2" t="s">
        <v>168</v>
      </c>
      <c r="B35" s="2" t="s">
        <v>40</v>
      </c>
      <c r="C35" s="2">
        <v>118</v>
      </c>
      <c r="D35" s="2">
        <v>94</v>
      </c>
      <c r="E35" s="2">
        <v>87</v>
      </c>
      <c r="F35" s="2">
        <v>104</v>
      </c>
      <c r="G35" s="2">
        <v>112</v>
      </c>
      <c r="H35" s="2">
        <v>103</v>
      </c>
      <c r="I35" s="2">
        <v>100</v>
      </c>
      <c r="J35" s="2">
        <v>123</v>
      </c>
      <c r="K35" s="2">
        <v>91</v>
      </c>
      <c r="L35" s="2">
        <v>0</v>
      </c>
      <c r="M35" s="2">
        <v>0</v>
      </c>
      <c r="N35" s="2">
        <v>9</v>
      </c>
      <c r="O35" s="2" t="s">
        <v>168</v>
      </c>
      <c r="P35" s="2" t="s">
        <v>40</v>
      </c>
      <c r="Q35" s="2">
        <v>845</v>
      </c>
      <c r="R35" s="2">
        <v>754</v>
      </c>
      <c r="S35" s="2">
        <v>123</v>
      </c>
      <c r="T35" s="2">
        <v>118</v>
      </c>
      <c r="U35" s="2">
        <v>112</v>
      </c>
      <c r="V35" s="2">
        <v>104</v>
      </c>
      <c r="W35" s="2">
        <v>103</v>
      </c>
      <c r="X35" s="2">
        <v>100</v>
      </c>
      <c r="Y35" s="2">
        <v>94</v>
      </c>
      <c r="Z35" s="2">
        <v>91</v>
      </c>
      <c r="AA35" s="2">
        <v>0</v>
      </c>
      <c r="AB35">
        <f>Q35/8</f>
        <v>105.625</v>
      </c>
    </row>
    <row r="36" spans="1:28" ht="15.75" hidden="1" x14ac:dyDescent="0.25">
      <c r="A36" s="2" t="s">
        <v>213</v>
      </c>
      <c r="B36" s="2" t="s">
        <v>214</v>
      </c>
      <c r="C36" s="2">
        <v>109</v>
      </c>
      <c r="D36" s="2">
        <v>120</v>
      </c>
      <c r="E36" s="7">
        <v>104</v>
      </c>
      <c r="F36" s="7">
        <v>93</v>
      </c>
      <c r="G36" s="2">
        <v>101</v>
      </c>
      <c r="H36" s="2">
        <v>91</v>
      </c>
      <c r="I36" s="2">
        <v>116</v>
      </c>
      <c r="J36" s="2">
        <v>96</v>
      </c>
      <c r="K36" s="2">
        <v>104</v>
      </c>
      <c r="L36" s="2">
        <v>0</v>
      </c>
      <c r="M36" s="2"/>
      <c r="N36" s="2">
        <v>9</v>
      </c>
      <c r="O36" s="2" t="s">
        <v>213</v>
      </c>
      <c r="P36" s="2" t="s">
        <v>214</v>
      </c>
      <c r="Q36" s="2">
        <v>843</v>
      </c>
      <c r="R36" s="2">
        <v>750</v>
      </c>
      <c r="S36" s="2">
        <v>120</v>
      </c>
      <c r="T36" s="2">
        <v>116</v>
      </c>
      <c r="U36" s="2">
        <v>109</v>
      </c>
      <c r="V36" s="2">
        <v>104</v>
      </c>
      <c r="W36" s="2">
        <v>104</v>
      </c>
      <c r="X36" s="2">
        <v>101</v>
      </c>
      <c r="Y36" s="2">
        <v>96</v>
      </c>
      <c r="Z36" s="2">
        <v>93</v>
      </c>
      <c r="AA36" s="2">
        <v>0</v>
      </c>
      <c r="AB36">
        <f>Q36/8</f>
        <v>105.375</v>
      </c>
    </row>
    <row r="37" spans="1:28" ht="15.75" hidden="1" x14ac:dyDescent="0.25">
      <c r="A37" s="2" t="s">
        <v>83</v>
      </c>
      <c r="B37" s="2" t="s">
        <v>84</v>
      </c>
      <c r="C37" s="2">
        <v>108</v>
      </c>
      <c r="D37" s="2">
        <v>115</v>
      </c>
      <c r="E37" s="2">
        <v>97</v>
      </c>
      <c r="F37" s="2">
        <v>105</v>
      </c>
      <c r="G37" s="2">
        <v>88</v>
      </c>
      <c r="H37" s="2">
        <v>95</v>
      </c>
      <c r="I37" s="2">
        <v>0</v>
      </c>
      <c r="J37" s="2">
        <v>114</v>
      </c>
      <c r="K37" s="2">
        <v>120</v>
      </c>
      <c r="L37" s="2">
        <v>0</v>
      </c>
      <c r="M37" s="2"/>
      <c r="N37" s="2">
        <v>8</v>
      </c>
      <c r="O37" s="2" t="s">
        <v>83</v>
      </c>
      <c r="P37" s="2" t="s">
        <v>84</v>
      </c>
      <c r="Q37" s="2">
        <v>842</v>
      </c>
      <c r="R37" s="2">
        <v>754</v>
      </c>
      <c r="S37" s="2">
        <v>120</v>
      </c>
      <c r="T37" s="2">
        <v>115</v>
      </c>
      <c r="U37" s="2">
        <v>114</v>
      </c>
      <c r="V37" s="2">
        <v>108</v>
      </c>
      <c r="W37" s="2">
        <v>105</v>
      </c>
      <c r="X37" s="2">
        <v>97</v>
      </c>
      <c r="Y37" s="2">
        <v>95</v>
      </c>
      <c r="Z37" s="2">
        <v>88</v>
      </c>
      <c r="AA37" s="2">
        <v>0</v>
      </c>
      <c r="AB37">
        <f>Q37/8</f>
        <v>105.25</v>
      </c>
    </row>
    <row r="38" spans="1:28" ht="15.75" hidden="1" x14ac:dyDescent="0.25">
      <c r="A38" s="2" t="s">
        <v>191</v>
      </c>
      <c r="B38" s="2" t="s">
        <v>33</v>
      </c>
      <c r="C38" s="2">
        <v>0</v>
      </c>
      <c r="D38" s="2">
        <v>97</v>
      </c>
      <c r="E38" s="2">
        <v>122</v>
      </c>
      <c r="F38" s="2">
        <v>126</v>
      </c>
      <c r="G38" s="2">
        <v>94</v>
      </c>
      <c r="H38" s="2">
        <v>95</v>
      </c>
      <c r="I38" s="2">
        <v>90</v>
      </c>
      <c r="J38" s="2">
        <v>104</v>
      </c>
      <c r="K38" s="2">
        <v>112</v>
      </c>
      <c r="L38" s="2">
        <v>0</v>
      </c>
      <c r="M38" s="2"/>
      <c r="N38" s="2">
        <v>8</v>
      </c>
      <c r="O38" s="2" t="s">
        <v>191</v>
      </c>
      <c r="P38" s="2" t="s">
        <v>33</v>
      </c>
      <c r="Q38" s="2">
        <v>840</v>
      </c>
      <c r="R38" s="2">
        <v>750</v>
      </c>
      <c r="S38" s="2">
        <v>126</v>
      </c>
      <c r="T38" s="2">
        <v>122</v>
      </c>
      <c r="U38" s="2">
        <v>112</v>
      </c>
      <c r="V38" s="2">
        <v>104</v>
      </c>
      <c r="W38" s="2">
        <v>97</v>
      </c>
      <c r="X38" s="2">
        <v>95</v>
      </c>
      <c r="Y38" s="2">
        <v>94</v>
      </c>
      <c r="Z38" s="2">
        <v>90</v>
      </c>
      <c r="AA38" s="2">
        <v>0</v>
      </c>
      <c r="AB38">
        <f>Q38/8</f>
        <v>105</v>
      </c>
    </row>
    <row r="39" spans="1:28" ht="15.75" hidden="1" x14ac:dyDescent="0.25">
      <c r="A39" s="2" t="s">
        <v>121</v>
      </c>
      <c r="B39" s="2" t="s">
        <v>27</v>
      </c>
      <c r="C39" s="2">
        <v>114</v>
      </c>
      <c r="D39" s="2">
        <v>99</v>
      </c>
      <c r="E39" s="2">
        <v>107</v>
      </c>
      <c r="F39" s="2">
        <v>98</v>
      </c>
      <c r="G39" s="2">
        <v>102</v>
      </c>
      <c r="H39" s="2">
        <v>105</v>
      </c>
      <c r="I39" s="2">
        <v>110</v>
      </c>
      <c r="J39" s="2">
        <v>0</v>
      </c>
      <c r="K39" s="2">
        <v>105</v>
      </c>
      <c r="L39" s="2">
        <v>0</v>
      </c>
      <c r="M39" s="2"/>
      <c r="N39" s="2">
        <v>8</v>
      </c>
      <c r="O39" s="2" t="s">
        <v>121</v>
      </c>
      <c r="P39" s="2" t="s">
        <v>27</v>
      </c>
      <c r="Q39" s="2">
        <v>840</v>
      </c>
      <c r="R39" s="2">
        <v>742</v>
      </c>
      <c r="S39" s="2">
        <v>114</v>
      </c>
      <c r="T39" s="2">
        <v>110</v>
      </c>
      <c r="U39" s="2">
        <v>107</v>
      </c>
      <c r="V39" s="2">
        <v>105</v>
      </c>
      <c r="W39" s="2">
        <v>105</v>
      </c>
      <c r="X39" s="2">
        <v>102</v>
      </c>
      <c r="Y39" s="2">
        <v>99</v>
      </c>
      <c r="Z39" s="2">
        <v>98</v>
      </c>
      <c r="AA39" s="2">
        <v>0</v>
      </c>
      <c r="AB39">
        <f>Q39/8</f>
        <v>105</v>
      </c>
    </row>
    <row r="40" spans="1:28" ht="15.75" hidden="1" x14ac:dyDescent="0.25">
      <c r="A40" s="2" t="s">
        <v>212</v>
      </c>
      <c r="B40" s="2" t="s">
        <v>86</v>
      </c>
      <c r="C40" s="2">
        <v>113</v>
      </c>
      <c r="D40" s="2">
        <v>98</v>
      </c>
      <c r="E40" s="2">
        <v>106</v>
      </c>
      <c r="F40" s="7">
        <v>123</v>
      </c>
      <c r="G40" s="2">
        <v>92</v>
      </c>
      <c r="H40" s="2">
        <v>109</v>
      </c>
      <c r="I40" s="2">
        <v>105</v>
      </c>
      <c r="J40" s="2">
        <v>93</v>
      </c>
      <c r="K40" s="2">
        <v>0</v>
      </c>
      <c r="L40" s="2">
        <v>0</v>
      </c>
      <c r="M40" s="2"/>
      <c r="N40" s="2">
        <v>8</v>
      </c>
      <c r="O40" s="2" t="s">
        <v>212</v>
      </c>
      <c r="P40" s="2" t="s">
        <v>86</v>
      </c>
      <c r="Q40" s="2">
        <v>839</v>
      </c>
      <c r="R40" s="2">
        <v>747</v>
      </c>
      <c r="S40" s="2">
        <v>123</v>
      </c>
      <c r="T40" s="2">
        <v>113</v>
      </c>
      <c r="U40" s="2">
        <v>109</v>
      </c>
      <c r="V40" s="2">
        <v>106</v>
      </c>
      <c r="W40" s="2">
        <v>105</v>
      </c>
      <c r="X40" s="2">
        <v>98</v>
      </c>
      <c r="Y40" s="2">
        <v>93</v>
      </c>
      <c r="Z40" s="2">
        <v>92</v>
      </c>
      <c r="AA40" s="2">
        <v>0</v>
      </c>
      <c r="AB40">
        <f>Q40/8</f>
        <v>104.875</v>
      </c>
    </row>
    <row r="41" spans="1:28" ht="15.75" hidden="1" x14ac:dyDescent="0.25">
      <c r="A41" s="2" t="s">
        <v>230</v>
      </c>
      <c r="B41" s="2" t="s">
        <v>31</v>
      </c>
      <c r="C41" s="2">
        <v>0</v>
      </c>
      <c r="D41" s="2">
        <v>116</v>
      </c>
      <c r="E41" s="2">
        <v>114</v>
      </c>
      <c r="F41" s="2">
        <v>113</v>
      </c>
      <c r="G41" s="2">
        <v>96</v>
      </c>
      <c r="H41" s="2">
        <v>108</v>
      </c>
      <c r="I41" s="2">
        <v>94</v>
      </c>
      <c r="J41" s="2">
        <v>102</v>
      </c>
      <c r="K41" s="2">
        <v>95</v>
      </c>
      <c r="L41" s="2">
        <v>0</v>
      </c>
      <c r="M41" s="2"/>
      <c r="N41" s="2">
        <v>8</v>
      </c>
      <c r="O41" s="2" t="s">
        <v>230</v>
      </c>
      <c r="P41" s="2" t="s">
        <v>31</v>
      </c>
      <c r="Q41" s="2">
        <v>838</v>
      </c>
      <c r="R41" s="2">
        <v>744</v>
      </c>
      <c r="S41" s="2">
        <v>116</v>
      </c>
      <c r="T41" s="2">
        <v>114</v>
      </c>
      <c r="U41" s="2">
        <v>113</v>
      </c>
      <c r="V41" s="2">
        <v>108</v>
      </c>
      <c r="W41" s="2">
        <v>102</v>
      </c>
      <c r="X41" s="2">
        <v>96</v>
      </c>
      <c r="Y41" s="2">
        <v>95</v>
      </c>
      <c r="Z41" s="2">
        <v>94</v>
      </c>
      <c r="AA41" s="2">
        <v>0</v>
      </c>
      <c r="AB41">
        <f>Q41/8</f>
        <v>104.75</v>
      </c>
    </row>
    <row r="42" spans="1:28" ht="15.75" hidden="1" x14ac:dyDescent="0.25">
      <c r="A42" s="2" t="s">
        <v>161</v>
      </c>
      <c r="B42" s="2" t="s">
        <v>162</v>
      </c>
      <c r="C42" s="2">
        <v>94</v>
      </c>
      <c r="D42" s="2">
        <v>112</v>
      </c>
      <c r="E42" s="2">
        <v>104</v>
      </c>
      <c r="F42" s="2">
        <v>91</v>
      </c>
      <c r="G42" s="2">
        <v>102</v>
      </c>
      <c r="H42" s="2">
        <v>105</v>
      </c>
      <c r="I42" s="2">
        <v>125</v>
      </c>
      <c r="J42" s="2">
        <v>95</v>
      </c>
      <c r="K42" s="2">
        <v>100</v>
      </c>
      <c r="L42" s="2">
        <v>0</v>
      </c>
      <c r="M42" s="2"/>
      <c r="N42" s="2">
        <v>9</v>
      </c>
      <c r="O42" s="2" t="s">
        <v>161</v>
      </c>
      <c r="P42" s="2" t="s">
        <v>162</v>
      </c>
      <c r="Q42" s="2">
        <v>837</v>
      </c>
      <c r="R42" s="2">
        <v>743</v>
      </c>
      <c r="S42" s="2">
        <v>125</v>
      </c>
      <c r="T42" s="2">
        <v>112</v>
      </c>
      <c r="U42" s="2">
        <v>105</v>
      </c>
      <c r="V42" s="2">
        <v>104</v>
      </c>
      <c r="W42" s="2">
        <v>102</v>
      </c>
      <c r="X42" s="2">
        <v>100</v>
      </c>
      <c r="Y42" s="2">
        <v>95</v>
      </c>
      <c r="Z42" s="2">
        <v>94</v>
      </c>
      <c r="AA42" s="2">
        <v>0</v>
      </c>
      <c r="AB42">
        <f>Q42/8</f>
        <v>104.625</v>
      </c>
    </row>
    <row r="43" spans="1:28" ht="15.75" hidden="1" x14ac:dyDescent="0.25">
      <c r="A43" s="2" t="s">
        <v>187</v>
      </c>
      <c r="B43" s="2" t="s">
        <v>189</v>
      </c>
      <c r="C43" s="2">
        <v>95</v>
      </c>
      <c r="D43" s="2">
        <v>117</v>
      </c>
      <c r="E43" s="7">
        <v>103</v>
      </c>
      <c r="F43" s="2">
        <v>101</v>
      </c>
      <c r="G43" s="7">
        <v>114</v>
      </c>
      <c r="H43" s="2">
        <v>93</v>
      </c>
      <c r="I43" s="2">
        <v>112</v>
      </c>
      <c r="J43" s="10">
        <v>81</v>
      </c>
      <c r="K43" s="2">
        <v>102</v>
      </c>
      <c r="L43" s="2">
        <v>0</v>
      </c>
      <c r="M43" s="2"/>
      <c r="N43" s="2">
        <v>9</v>
      </c>
      <c r="O43" s="2" t="s">
        <v>187</v>
      </c>
      <c r="P43" s="2" t="s">
        <v>189</v>
      </c>
      <c r="Q43" s="2">
        <v>837</v>
      </c>
      <c r="R43" s="2">
        <v>744</v>
      </c>
      <c r="S43" s="2">
        <v>117</v>
      </c>
      <c r="T43" s="2">
        <v>114</v>
      </c>
      <c r="U43" s="2">
        <v>112</v>
      </c>
      <c r="V43" s="2">
        <v>103</v>
      </c>
      <c r="W43" s="2">
        <v>102</v>
      </c>
      <c r="X43" s="2">
        <v>101</v>
      </c>
      <c r="Y43" s="2">
        <v>95</v>
      </c>
      <c r="Z43" s="2">
        <v>93</v>
      </c>
      <c r="AA43" s="2">
        <v>0</v>
      </c>
      <c r="AB43">
        <f>Q43/8</f>
        <v>104.625</v>
      </c>
    </row>
    <row r="44" spans="1:28" ht="15.75" hidden="1" x14ac:dyDescent="0.25">
      <c r="A44" s="2" t="s">
        <v>167</v>
      </c>
      <c r="B44" s="2" t="s">
        <v>31</v>
      </c>
      <c r="C44" s="2">
        <v>95</v>
      </c>
      <c r="D44" s="2">
        <v>100</v>
      </c>
      <c r="E44" s="2">
        <v>102</v>
      </c>
      <c r="F44" s="2">
        <v>100</v>
      </c>
      <c r="G44" s="2">
        <v>114</v>
      </c>
      <c r="H44" s="2">
        <v>98</v>
      </c>
      <c r="I44" s="7">
        <v>99</v>
      </c>
      <c r="J44" s="2">
        <v>112</v>
      </c>
      <c r="K44" s="2">
        <v>111</v>
      </c>
      <c r="L44" s="2">
        <v>0</v>
      </c>
      <c r="M44" s="2"/>
      <c r="N44" s="2">
        <v>9</v>
      </c>
      <c r="O44" s="2" t="s">
        <v>167</v>
      </c>
      <c r="P44" s="2" t="s">
        <v>31</v>
      </c>
      <c r="Q44" s="2">
        <v>836</v>
      </c>
      <c r="R44" s="2">
        <v>738</v>
      </c>
      <c r="S44" s="2">
        <v>114</v>
      </c>
      <c r="T44" s="2">
        <v>112</v>
      </c>
      <c r="U44" s="2">
        <v>111</v>
      </c>
      <c r="V44" s="2">
        <v>102</v>
      </c>
      <c r="W44" s="2">
        <v>100</v>
      </c>
      <c r="X44" s="2">
        <v>100</v>
      </c>
      <c r="Y44" s="2">
        <v>99</v>
      </c>
      <c r="Z44" s="2">
        <v>98</v>
      </c>
      <c r="AA44" s="2">
        <v>0</v>
      </c>
      <c r="AB44">
        <f>Q44/8</f>
        <v>104.5</v>
      </c>
    </row>
    <row r="45" spans="1:28" ht="15.75" hidden="1" x14ac:dyDescent="0.25">
      <c r="A45" s="2" t="s">
        <v>177</v>
      </c>
      <c r="B45" s="2" t="s">
        <v>37</v>
      </c>
      <c r="C45" s="2">
        <v>99</v>
      </c>
      <c r="D45" s="2">
        <v>102</v>
      </c>
      <c r="E45" s="2">
        <v>101</v>
      </c>
      <c r="F45" s="2">
        <v>122</v>
      </c>
      <c r="G45" s="2">
        <v>97</v>
      </c>
      <c r="H45" s="2">
        <v>93</v>
      </c>
      <c r="I45" s="2">
        <v>98</v>
      </c>
      <c r="J45" s="2">
        <v>112</v>
      </c>
      <c r="K45" s="2">
        <v>105</v>
      </c>
      <c r="L45" s="2">
        <v>0</v>
      </c>
      <c r="M45" s="2"/>
      <c r="N45" s="2">
        <v>9</v>
      </c>
      <c r="O45" s="2" t="s">
        <v>177</v>
      </c>
      <c r="P45" s="2" t="s">
        <v>37</v>
      </c>
      <c r="Q45" s="2">
        <v>836</v>
      </c>
      <c r="R45" s="2">
        <v>739</v>
      </c>
      <c r="S45" s="2">
        <v>122</v>
      </c>
      <c r="T45" s="2">
        <v>112</v>
      </c>
      <c r="U45" s="2">
        <v>105</v>
      </c>
      <c r="V45" s="2">
        <v>102</v>
      </c>
      <c r="W45" s="2">
        <v>101</v>
      </c>
      <c r="X45" s="2">
        <v>99</v>
      </c>
      <c r="Y45" s="2">
        <v>98</v>
      </c>
      <c r="Z45" s="2">
        <v>97</v>
      </c>
      <c r="AA45" s="2">
        <v>0</v>
      </c>
      <c r="AB45">
        <f>Q45/8</f>
        <v>104.5</v>
      </c>
    </row>
    <row r="46" spans="1:28" ht="15.75" hidden="1" x14ac:dyDescent="0.25">
      <c r="A46" s="2" t="s">
        <v>174</v>
      </c>
      <c r="B46" s="2" t="s">
        <v>96</v>
      </c>
      <c r="C46" s="2">
        <v>86</v>
      </c>
      <c r="D46" s="2">
        <v>94</v>
      </c>
      <c r="E46" s="2">
        <v>0</v>
      </c>
      <c r="F46" s="2">
        <v>105</v>
      </c>
      <c r="G46" s="2">
        <v>118</v>
      </c>
      <c r="H46" s="2">
        <v>113</v>
      </c>
      <c r="I46" s="2">
        <v>107</v>
      </c>
      <c r="J46" s="2">
        <v>106</v>
      </c>
      <c r="K46" s="2">
        <v>106</v>
      </c>
      <c r="L46" s="2">
        <v>0</v>
      </c>
      <c r="M46" s="2"/>
      <c r="N46" s="2">
        <v>8</v>
      </c>
      <c r="O46" s="2" t="s">
        <v>174</v>
      </c>
      <c r="P46" s="2" t="s">
        <v>96</v>
      </c>
      <c r="Q46" s="2">
        <v>835</v>
      </c>
      <c r="R46" s="2">
        <v>749</v>
      </c>
      <c r="S46" s="2">
        <v>118</v>
      </c>
      <c r="T46" s="2">
        <v>113</v>
      </c>
      <c r="U46" s="2">
        <v>107</v>
      </c>
      <c r="V46" s="2">
        <v>106</v>
      </c>
      <c r="W46" s="2">
        <v>106</v>
      </c>
      <c r="X46" s="2">
        <v>105</v>
      </c>
      <c r="Y46" s="2">
        <v>94</v>
      </c>
      <c r="Z46" s="2">
        <v>86</v>
      </c>
      <c r="AA46" s="2">
        <v>0</v>
      </c>
      <c r="AB46">
        <f>Q46/8</f>
        <v>104.375</v>
      </c>
    </row>
    <row r="47" spans="1:28" ht="15.75" hidden="1" x14ac:dyDescent="0.25">
      <c r="A47" s="2" t="s">
        <v>44</v>
      </c>
      <c r="B47" s="2" t="s">
        <v>45</v>
      </c>
      <c r="C47" s="2">
        <v>0</v>
      </c>
      <c r="D47" s="2">
        <v>102</v>
      </c>
      <c r="E47" s="2">
        <v>100</v>
      </c>
      <c r="F47" s="7">
        <v>105</v>
      </c>
      <c r="G47" s="7">
        <v>97</v>
      </c>
      <c r="H47" s="2">
        <v>108</v>
      </c>
      <c r="I47" s="2">
        <v>97</v>
      </c>
      <c r="J47" s="2">
        <v>110</v>
      </c>
      <c r="K47" s="2">
        <v>114</v>
      </c>
      <c r="L47" s="2">
        <v>0</v>
      </c>
      <c r="M47" s="2"/>
      <c r="N47" s="2">
        <v>8</v>
      </c>
      <c r="O47" s="2" t="s">
        <v>44</v>
      </c>
      <c r="P47" s="2" t="s">
        <v>45</v>
      </c>
      <c r="Q47" s="2">
        <v>833</v>
      </c>
      <c r="R47" s="2">
        <v>736</v>
      </c>
      <c r="S47" s="2">
        <v>114</v>
      </c>
      <c r="T47" s="2">
        <v>110</v>
      </c>
      <c r="U47" s="2">
        <v>108</v>
      </c>
      <c r="V47" s="2">
        <v>105</v>
      </c>
      <c r="W47" s="2">
        <v>102</v>
      </c>
      <c r="X47" s="2">
        <v>100</v>
      </c>
      <c r="Y47" s="2">
        <v>97</v>
      </c>
      <c r="Z47" s="2">
        <v>97</v>
      </c>
      <c r="AA47" s="2">
        <v>0</v>
      </c>
      <c r="AB47">
        <f>Q47/8</f>
        <v>104.125</v>
      </c>
    </row>
    <row r="48" spans="1:28" ht="15.75" hidden="1" x14ac:dyDescent="0.25">
      <c r="A48" s="2" t="s">
        <v>222</v>
      </c>
      <c r="B48" s="2" t="s">
        <v>81</v>
      </c>
      <c r="C48" s="2">
        <v>106</v>
      </c>
      <c r="D48" s="7">
        <v>104</v>
      </c>
      <c r="E48" s="2">
        <v>0</v>
      </c>
      <c r="F48" s="2">
        <v>115</v>
      </c>
      <c r="G48" s="2">
        <v>105</v>
      </c>
      <c r="H48" s="10">
        <v>80</v>
      </c>
      <c r="I48" s="2">
        <v>102</v>
      </c>
      <c r="J48" s="2">
        <v>116</v>
      </c>
      <c r="K48" s="2">
        <v>104</v>
      </c>
      <c r="L48" s="2">
        <v>0</v>
      </c>
      <c r="M48" s="2"/>
      <c r="N48" s="2">
        <v>8</v>
      </c>
      <c r="O48" s="2" t="s">
        <v>222</v>
      </c>
      <c r="P48" s="2" t="s">
        <v>81</v>
      </c>
      <c r="Q48" s="2">
        <v>832</v>
      </c>
      <c r="R48" s="2">
        <v>752</v>
      </c>
      <c r="S48" s="2">
        <v>116</v>
      </c>
      <c r="T48" s="2">
        <v>115</v>
      </c>
      <c r="U48" s="2">
        <v>106</v>
      </c>
      <c r="V48" s="2">
        <v>105</v>
      </c>
      <c r="W48" s="2">
        <v>104</v>
      </c>
      <c r="X48" s="2">
        <v>104</v>
      </c>
      <c r="Y48" s="2">
        <v>102</v>
      </c>
      <c r="Z48" s="2">
        <v>80</v>
      </c>
      <c r="AA48" s="2">
        <v>0</v>
      </c>
      <c r="AB48">
        <f>Q48/8</f>
        <v>104</v>
      </c>
    </row>
    <row r="49" spans="1:28" ht="15.75" hidden="1" x14ac:dyDescent="0.25">
      <c r="A49" s="2" t="s">
        <v>48</v>
      </c>
      <c r="B49" s="2" t="s">
        <v>49</v>
      </c>
      <c r="C49" s="2">
        <v>114</v>
      </c>
      <c r="D49" s="7">
        <v>106</v>
      </c>
      <c r="E49" s="7">
        <v>112</v>
      </c>
      <c r="F49" s="2">
        <v>85</v>
      </c>
      <c r="G49" s="2">
        <v>97</v>
      </c>
      <c r="H49" s="2">
        <v>125</v>
      </c>
      <c r="I49" s="2">
        <v>95</v>
      </c>
      <c r="J49" s="2">
        <v>98</v>
      </c>
      <c r="K49" s="2">
        <v>0</v>
      </c>
      <c r="L49" s="2">
        <v>0</v>
      </c>
      <c r="M49" s="2">
        <v>0</v>
      </c>
      <c r="N49" s="2">
        <v>8</v>
      </c>
      <c r="O49" s="2" t="s">
        <v>48</v>
      </c>
      <c r="P49" s="2" t="s">
        <v>49</v>
      </c>
      <c r="Q49" s="2">
        <v>832</v>
      </c>
      <c r="R49" s="2">
        <v>747</v>
      </c>
      <c r="S49" s="2">
        <v>125</v>
      </c>
      <c r="T49" s="2">
        <v>114</v>
      </c>
      <c r="U49" s="2">
        <v>112</v>
      </c>
      <c r="V49" s="2">
        <v>106</v>
      </c>
      <c r="W49" s="2">
        <v>98</v>
      </c>
      <c r="X49" s="2">
        <v>97</v>
      </c>
      <c r="Y49" s="2">
        <v>95</v>
      </c>
      <c r="Z49" s="2">
        <v>85</v>
      </c>
      <c r="AA49" s="2">
        <v>0</v>
      </c>
      <c r="AB49">
        <f>Q49/8</f>
        <v>104</v>
      </c>
    </row>
    <row r="50" spans="1:28" ht="15.75" hidden="1" x14ac:dyDescent="0.25">
      <c r="A50" s="2" t="s">
        <v>233</v>
      </c>
      <c r="B50" s="2" t="s">
        <v>144</v>
      </c>
      <c r="C50" s="2">
        <v>122</v>
      </c>
      <c r="D50" s="2">
        <v>104</v>
      </c>
      <c r="E50" s="2">
        <v>111</v>
      </c>
      <c r="F50" s="2">
        <v>104</v>
      </c>
      <c r="G50" s="2">
        <v>94</v>
      </c>
      <c r="H50" s="2">
        <v>0</v>
      </c>
      <c r="I50" s="2">
        <v>99</v>
      </c>
      <c r="J50" s="2">
        <v>92</v>
      </c>
      <c r="K50" s="2">
        <v>105</v>
      </c>
      <c r="L50" s="2">
        <v>0</v>
      </c>
      <c r="M50" s="2"/>
      <c r="N50" s="2">
        <v>8</v>
      </c>
      <c r="O50" s="2" t="s">
        <v>233</v>
      </c>
      <c r="P50" s="2" t="s">
        <v>144</v>
      </c>
      <c r="Q50" s="2">
        <v>831</v>
      </c>
      <c r="R50" s="2">
        <v>739</v>
      </c>
      <c r="S50" s="2">
        <v>122</v>
      </c>
      <c r="T50" s="2">
        <v>111</v>
      </c>
      <c r="U50" s="2">
        <v>105</v>
      </c>
      <c r="V50" s="2">
        <v>104</v>
      </c>
      <c r="W50" s="2">
        <v>104</v>
      </c>
      <c r="X50" s="2">
        <v>99</v>
      </c>
      <c r="Y50" s="2">
        <v>94</v>
      </c>
      <c r="Z50" s="2">
        <v>92</v>
      </c>
      <c r="AA50" s="2">
        <v>0</v>
      </c>
      <c r="AB50">
        <f>Q50/8</f>
        <v>103.875</v>
      </c>
    </row>
    <row r="51" spans="1:28" ht="15.75" hidden="1" x14ac:dyDescent="0.25">
      <c r="A51" s="2" t="s">
        <v>79</v>
      </c>
      <c r="B51" s="2" t="s">
        <v>197</v>
      </c>
      <c r="C51" s="2">
        <v>107</v>
      </c>
      <c r="D51" s="2">
        <v>102</v>
      </c>
      <c r="E51" s="2">
        <v>102</v>
      </c>
      <c r="F51" s="2">
        <v>92</v>
      </c>
      <c r="G51" s="2">
        <v>90</v>
      </c>
      <c r="H51" s="2">
        <v>100</v>
      </c>
      <c r="I51" s="2">
        <v>118</v>
      </c>
      <c r="J51" s="2">
        <v>102</v>
      </c>
      <c r="K51" s="2">
        <v>108</v>
      </c>
      <c r="L51" s="2">
        <v>0</v>
      </c>
      <c r="M51" s="2"/>
      <c r="N51" s="2">
        <v>9</v>
      </c>
      <c r="O51" s="2" t="s">
        <v>79</v>
      </c>
      <c r="P51" s="2" t="s">
        <v>197</v>
      </c>
      <c r="Q51" s="2">
        <v>831</v>
      </c>
      <c r="R51" s="2">
        <v>739</v>
      </c>
      <c r="S51" s="2">
        <v>118</v>
      </c>
      <c r="T51" s="2">
        <v>108</v>
      </c>
      <c r="U51" s="2">
        <v>107</v>
      </c>
      <c r="V51" s="2">
        <v>102</v>
      </c>
      <c r="W51" s="2">
        <v>102</v>
      </c>
      <c r="X51" s="2">
        <v>102</v>
      </c>
      <c r="Y51" s="2">
        <v>100</v>
      </c>
      <c r="Z51" s="2">
        <v>92</v>
      </c>
      <c r="AA51" s="2">
        <v>0</v>
      </c>
      <c r="AB51">
        <f>Q51/8</f>
        <v>103.875</v>
      </c>
    </row>
    <row r="52" spans="1:28" ht="15.75" hidden="1" x14ac:dyDescent="0.25">
      <c r="A52" s="2" t="s">
        <v>24</v>
      </c>
      <c r="B52" s="4" t="s">
        <v>25</v>
      </c>
      <c r="C52" s="2">
        <v>94</v>
      </c>
      <c r="D52" s="2">
        <v>97</v>
      </c>
      <c r="E52" s="2">
        <v>124</v>
      </c>
      <c r="F52" s="2">
        <v>91</v>
      </c>
      <c r="G52" s="2">
        <v>97</v>
      </c>
      <c r="H52" s="2">
        <v>108</v>
      </c>
      <c r="I52" s="2">
        <v>100</v>
      </c>
      <c r="J52" s="2">
        <v>103</v>
      </c>
      <c r="K52" s="2">
        <v>107</v>
      </c>
      <c r="L52" s="2">
        <v>0</v>
      </c>
      <c r="M52" s="2"/>
      <c r="N52" s="2">
        <v>9</v>
      </c>
      <c r="O52" s="2" t="s">
        <v>24</v>
      </c>
      <c r="P52" s="2" t="s">
        <v>25</v>
      </c>
      <c r="Q52" s="2">
        <v>830</v>
      </c>
      <c r="R52" s="2">
        <v>736</v>
      </c>
      <c r="S52" s="2">
        <v>124</v>
      </c>
      <c r="T52" s="2">
        <v>108</v>
      </c>
      <c r="U52" s="2">
        <v>107</v>
      </c>
      <c r="V52" s="2">
        <v>103</v>
      </c>
      <c r="W52" s="2">
        <v>100</v>
      </c>
      <c r="X52" s="2">
        <v>97</v>
      </c>
      <c r="Y52" s="2">
        <v>97</v>
      </c>
      <c r="Z52" s="2">
        <v>94</v>
      </c>
      <c r="AA52" s="2">
        <v>0</v>
      </c>
      <c r="AB52">
        <f>Q52/8</f>
        <v>103.75</v>
      </c>
    </row>
    <row r="53" spans="1:28" ht="15.75" hidden="1" x14ac:dyDescent="0.25">
      <c r="A53" s="2" t="s">
        <v>85</v>
      </c>
      <c r="B53" s="2" t="s">
        <v>43</v>
      </c>
      <c r="C53" s="2">
        <v>96</v>
      </c>
      <c r="D53" s="2">
        <v>99</v>
      </c>
      <c r="E53" s="2">
        <v>97</v>
      </c>
      <c r="F53" s="2">
        <v>106</v>
      </c>
      <c r="G53" s="2">
        <v>0</v>
      </c>
      <c r="H53" s="2">
        <v>130</v>
      </c>
      <c r="I53" s="2">
        <v>102</v>
      </c>
      <c r="J53" s="2">
        <v>99</v>
      </c>
      <c r="K53" s="2">
        <v>101</v>
      </c>
      <c r="L53" s="2">
        <v>0</v>
      </c>
      <c r="M53" s="2"/>
      <c r="N53" s="2">
        <v>8</v>
      </c>
      <c r="O53" s="2" t="s">
        <v>85</v>
      </c>
      <c r="P53" s="2" t="s">
        <v>43</v>
      </c>
      <c r="Q53" s="2">
        <v>830</v>
      </c>
      <c r="R53" s="2">
        <v>734</v>
      </c>
      <c r="S53" s="2">
        <v>130</v>
      </c>
      <c r="T53" s="2">
        <v>106</v>
      </c>
      <c r="U53" s="2">
        <v>102</v>
      </c>
      <c r="V53" s="2">
        <v>101</v>
      </c>
      <c r="W53" s="2">
        <v>99</v>
      </c>
      <c r="X53" s="2">
        <v>99</v>
      </c>
      <c r="Y53" s="2">
        <v>97</v>
      </c>
      <c r="Z53" s="2">
        <v>96</v>
      </c>
      <c r="AA53" s="2">
        <v>0</v>
      </c>
      <c r="AB53">
        <f>Q53/8</f>
        <v>103.75</v>
      </c>
    </row>
    <row r="54" spans="1:28" ht="15.75" hidden="1" x14ac:dyDescent="0.25">
      <c r="A54" s="2" t="s">
        <v>157</v>
      </c>
      <c r="B54" s="2" t="s">
        <v>158</v>
      </c>
      <c r="C54" s="2">
        <v>96</v>
      </c>
      <c r="D54" s="2">
        <v>108</v>
      </c>
      <c r="E54" s="2">
        <v>0</v>
      </c>
      <c r="F54" s="2">
        <v>98</v>
      </c>
      <c r="G54" s="2">
        <v>103</v>
      </c>
      <c r="H54" s="2">
        <v>128</v>
      </c>
      <c r="I54" s="2">
        <v>98</v>
      </c>
      <c r="J54" s="2">
        <v>95</v>
      </c>
      <c r="K54" s="2">
        <v>104</v>
      </c>
      <c r="L54" s="2">
        <v>0</v>
      </c>
      <c r="M54" s="2"/>
      <c r="N54" s="2">
        <v>8</v>
      </c>
      <c r="O54" s="2" t="s">
        <v>157</v>
      </c>
      <c r="P54" s="2" t="s">
        <v>158</v>
      </c>
      <c r="Q54" s="2">
        <v>830</v>
      </c>
      <c r="R54" s="2">
        <v>735</v>
      </c>
      <c r="S54" s="2">
        <v>128</v>
      </c>
      <c r="T54" s="2">
        <v>108</v>
      </c>
      <c r="U54" s="2">
        <v>104</v>
      </c>
      <c r="V54" s="2">
        <v>103</v>
      </c>
      <c r="W54" s="2">
        <v>98</v>
      </c>
      <c r="X54" s="2">
        <v>98</v>
      </c>
      <c r="Y54" s="2">
        <v>96</v>
      </c>
      <c r="Z54" s="2">
        <v>95</v>
      </c>
      <c r="AA54" s="2">
        <v>0</v>
      </c>
      <c r="AB54">
        <f>Q54/8</f>
        <v>103.75</v>
      </c>
    </row>
    <row r="55" spans="1:28" ht="15.75" hidden="1" x14ac:dyDescent="0.25">
      <c r="A55" s="2" t="s">
        <v>34</v>
      </c>
      <c r="B55" s="2" t="s">
        <v>35</v>
      </c>
      <c r="C55" s="2">
        <v>104</v>
      </c>
      <c r="D55" s="2">
        <v>107</v>
      </c>
      <c r="E55" s="2">
        <v>118</v>
      </c>
      <c r="F55" s="2">
        <v>96</v>
      </c>
      <c r="G55" s="7">
        <v>110</v>
      </c>
      <c r="H55" s="2">
        <v>83</v>
      </c>
      <c r="I55" s="2">
        <v>102</v>
      </c>
      <c r="J55" s="7">
        <v>84</v>
      </c>
      <c r="K55" s="2">
        <v>108</v>
      </c>
      <c r="L55" s="2">
        <v>0</v>
      </c>
      <c r="M55" s="2">
        <v>0</v>
      </c>
      <c r="N55" s="2">
        <v>9</v>
      </c>
      <c r="O55" s="2" t="s">
        <v>34</v>
      </c>
      <c r="P55" s="2" t="s">
        <v>35</v>
      </c>
      <c r="Q55" s="2">
        <v>829</v>
      </c>
      <c r="R55" s="2">
        <v>745</v>
      </c>
      <c r="S55" s="2">
        <v>118</v>
      </c>
      <c r="T55" s="2">
        <v>110</v>
      </c>
      <c r="U55" s="2">
        <v>108</v>
      </c>
      <c r="V55" s="2">
        <v>107</v>
      </c>
      <c r="W55" s="2">
        <v>104</v>
      </c>
      <c r="X55" s="2">
        <v>102</v>
      </c>
      <c r="Y55" s="2">
        <v>96</v>
      </c>
      <c r="Z55" s="2">
        <v>84</v>
      </c>
      <c r="AA55" s="2">
        <v>0</v>
      </c>
      <c r="AB55">
        <f>Q55/8</f>
        <v>103.625</v>
      </c>
    </row>
    <row r="56" spans="1:28" ht="15.75" hidden="1" x14ac:dyDescent="0.25">
      <c r="A56" s="2" t="s">
        <v>62</v>
      </c>
      <c r="B56" s="2" t="s">
        <v>63</v>
      </c>
      <c r="C56" s="2">
        <v>95</v>
      </c>
      <c r="D56" s="2">
        <v>116</v>
      </c>
      <c r="E56" s="2">
        <v>98</v>
      </c>
      <c r="F56" s="2">
        <v>112</v>
      </c>
      <c r="G56" s="2">
        <v>103</v>
      </c>
      <c r="H56" s="2">
        <v>92</v>
      </c>
      <c r="I56" s="2">
        <v>109</v>
      </c>
      <c r="J56" s="2">
        <v>0</v>
      </c>
      <c r="K56" s="2">
        <v>104</v>
      </c>
      <c r="L56" s="2">
        <v>0</v>
      </c>
      <c r="M56" s="2"/>
      <c r="N56" s="2">
        <v>8</v>
      </c>
      <c r="O56" s="2" t="s">
        <v>62</v>
      </c>
      <c r="P56" s="2" t="s">
        <v>63</v>
      </c>
      <c r="Q56" s="2">
        <v>829</v>
      </c>
      <c r="R56" s="2">
        <v>737</v>
      </c>
      <c r="S56" s="2">
        <v>116</v>
      </c>
      <c r="T56" s="2">
        <v>112</v>
      </c>
      <c r="U56" s="2">
        <v>109</v>
      </c>
      <c r="V56" s="2">
        <v>104</v>
      </c>
      <c r="W56" s="2">
        <v>103</v>
      </c>
      <c r="X56" s="2">
        <v>98</v>
      </c>
      <c r="Y56" s="2">
        <v>95</v>
      </c>
      <c r="Z56" s="2">
        <v>92</v>
      </c>
      <c r="AA56" s="2">
        <v>0</v>
      </c>
      <c r="AB56">
        <f>Q56/8</f>
        <v>103.625</v>
      </c>
    </row>
    <row r="57" spans="1:28" ht="15.75" hidden="1" x14ac:dyDescent="0.25">
      <c r="A57" s="2" t="s">
        <v>129</v>
      </c>
      <c r="B57" s="2" t="s">
        <v>130</v>
      </c>
      <c r="C57" s="2">
        <v>82</v>
      </c>
      <c r="D57" s="2">
        <v>97</v>
      </c>
      <c r="E57" s="2">
        <v>106</v>
      </c>
      <c r="F57" s="2">
        <v>99</v>
      </c>
      <c r="G57" s="2">
        <v>109</v>
      </c>
      <c r="H57" s="2">
        <v>103</v>
      </c>
      <c r="I57" s="2">
        <v>108</v>
      </c>
      <c r="J57" s="2">
        <v>91</v>
      </c>
      <c r="K57" s="2">
        <v>116</v>
      </c>
      <c r="L57" s="2">
        <v>0</v>
      </c>
      <c r="M57" s="2"/>
      <c r="N57" s="2">
        <v>9</v>
      </c>
      <c r="O57" s="2" t="s">
        <v>129</v>
      </c>
      <c r="P57" s="2" t="s">
        <v>130</v>
      </c>
      <c r="Q57" s="2">
        <v>829</v>
      </c>
      <c r="R57" s="2">
        <v>738</v>
      </c>
      <c r="S57" s="2">
        <v>116</v>
      </c>
      <c r="T57" s="2">
        <v>109</v>
      </c>
      <c r="U57" s="2">
        <v>108</v>
      </c>
      <c r="V57" s="2">
        <v>106</v>
      </c>
      <c r="W57" s="2">
        <v>103</v>
      </c>
      <c r="X57" s="2">
        <v>99</v>
      </c>
      <c r="Y57" s="2">
        <v>97</v>
      </c>
      <c r="Z57" s="2">
        <v>91</v>
      </c>
      <c r="AA57" s="2">
        <v>0</v>
      </c>
      <c r="AB57">
        <f>Q57/8</f>
        <v>103.625</v>
      </c>
    </row>
    <row r="58" spans="1:28" ht="15.75" hidden="1" x14ac:dyDescent="0.25">
      <c r="A58" s="2" t="s">
        <v>143</v>
      </c>
      <c r="B58" s="2" t="s">
        <v>71</v>
      </c>
      <c r="C58" s="2">
        <v>103</v>
      </c>
      <c r="D58" s="2">
        <v>111</v>
      </c>
      <c r="E58" s="2">
        <v>93</v>
      </c>
      <c r="F58" s="2">
        <v>91</v>
      </c>
      <c r="G58" s="2">
        <v>113</v>
      </c>
      <c r="H58" s="2">
        <v>103</v>
      </c>
      <c r="I58" s="2">
        <v>96</v>
      </c>
      <c r="J58" s="2">
        <v>106</v>
      </c>
      <c r="K58" s="2">
        <v>104</v>
      </c>
      <c r="L58" s="2">
        <v>0</v>
      </c>
      <c r="M58" s="2"/>
      <c r="N58" s="2">
        <v>9</v>
      </c>
      <c r="O58" s="2" t="s">
        <v>143</v>
      </c>
      <c r="P58" s="2" t="s">
        <v>71</v>
      </c>
      <c r="Q58" s="2">
        <v>829</v>
      </c>
      <c r="R58" s="2">
        <v>736</v>
      </c>
      <c r="S58" s="2">
        <v>113</v>
      </c>
      <c r="T58" s="2">
        <v>111</v>
      </c>
      <c r="U58" s="2">
        <v>106</v>
      </c>
      <c r="V58" s="2">
        <v>104</v>
      </c>
      <c r="W58" s="2">
        <v>103</v>
      </c>
      <c r="X58" s="2">
        <v>103</v>
      </c>
      <c r="Y58" s="2">
        <v>96</v>
      </c>
      <c r="Z58" s="2">
        <v>93</v>
      </c>
      <c r="AA58" s="2">
        <v>0</v>
      </c>
      <c r="AB58">
        <f>Q58/8</f>
        <v>103.625</v>
      </c>
    </row>
    <row r="59" spans="1:28" ht="15.75" hidden="1" x14ac:dyDescent="0.25">
      <c r="A59" s="2" t="s">
        <v>216</v>
      </c>
      <c r="B59" s="2" t="s">
        <v>217</v>
      </c>
      <c r="C59" s="2">
        <v>106</v>
      </c>
      <c r="D59" s="2">
        <v>117</v>
      </c>
      <c r="E59" s="2">
        <v>93</v>
      </c>
      <c r="F59" s="2">
        <v>0</v>
      </c>
      <c r="G59" s="2">
        <v>102</v>
      </c>
      <c r="H59" s="2">
        <v>98</v>
      </c>
      <c r="I59" s="2">
        <v>117</v>
      </c>
      <c r="J59" s="2">
        <v>92</v>
      </c>
      <c r="K59" s="2">
        <v>0</v>
      </c>
      <c r="L59" s="2">
        <v>0</v>
      </c>
      <c r="M59" s="2"/>
      <c r="N59" s="2">
        <v>7</v>
      </c>
      <c r="O59" s="2" t="s">
        <v>216</v>
      </c>
      <c r="P59" s="2" t="s">
        <v>217</v>
      </c>
      <c r="Q59" s="2">
        <v>725</v>
      </c>
      <c r="R59" s="2">
        <v>725</v>
      </c>
      <c r="S59" s="2">
        <v>117</v>
      </c>
      <c r="T59" s="2">
        <v>117</v>
      </c>
      <c r="U59" s="2">
        <v>106</v>
      </c>
      <c r="V59" s="2">
        <v>102</v>
      </c>
      <c r="W59" s="2">
        <v>98</v>
      </c>
      <c r="X59" s="2">
        <v>93</v>
      </c>
      <c r="Y59" s="2">
        <v>92</v>
      </c>
      <c r="Z59" s="2">
        <v>0</v>
      </c>
      <c r="AA59" s="2">
        <v>0</v>
      </c>
      <c r="AB59">
        <f>Q59/7</f>
        <v>103.57142857142857</v>
      </c>
    </row>
    <row r="60" spans="1:28" ht="15.75" hidden="1" x14ac:dyDescent="0.25">
      <c r="A60" s="2" t="s">
        <v>195</v>
      </c>
      <c r="B60" s="2" t="s">
        <v>15</v>
      </c>
      <c r="C60" s="2">
        <v>95</v>
      </c>
      <c r="D60" s="2">
        <v>97</v>
      </c>
      <c r="E60" s="2">
        <v>106</v>
      </c>
      <c r="F60" s="2">
        <v>99</v>
      </c>
      <c r="G60" s="7">
        <v>95</v>
      </c>
      <c r="H60" s="2">
        <v>108</v>
      </c>
      <c r="I60" s="2">
        <v>118</v>
      </c>
      <c r="J60" s="2">
        <v>105</v>
      </c>
      <c r="K60" s="2">
        <v>100</v>
      </c>
      <c r="L60" s="2">
        <v>0</v>
      </c>
      <c r="M60" s="2"/>
      <c r="N60" s="2">
        <v>9</v>
      </c>
      <c r="O60" s="2" t="s">
        <v>195</v>
      </c>
      <c r="P60" s="2" t="s">
        <v>15</v>
      </c>
      <c r="Q60" s="2">
        <v>828</v>
      </c>
      <c r="R60" s="2">
        <v>733</v>
      </c>
      <c r="S60" s="2">
        <v>118</v>
      </c>
      <c r="T60" s="2">
        <v>108</v>
      </c>
      <c r="U60" s="2">
        <v>106</v>
      </c>
      <c r="V60" s="2">
        <v>105</v>
      </c>
      <c r="W60" s="2">
        <v>100</v>
      </c>
      <c r="X60" s="2">
        <v>99</v>
      </c>
      <c r="Y60" s="2">
        <v>97</v>
      </c>
      <c r="Z60" s="2">
        <v>95</v>
      </c>
      <c r="AA60" s="2">
        <v>0</v>
      </c>
      <c r="AB60">
        <f>Q60/8</f>
        <v>103.5</v>
      </c>
    </row>
    <row r="61" spans="1:28" ht="15.75" hidden="1" x14ac:dyDescent="0.25">
      <c r="A61" s="2" t="s">
        <v>60</v>
      </c>
      <c r="B61" s="2" t="s">
        <v>61</v>
      </c>
      <c r="C61" s="2">
        <v>98</v>
      </c>
      <c r="D61" s="2">
        <v>95</v>
      </c>
      <c r="E61" s="2">
        <v>101</v>
      </c>
      <c r="F61" s="2">
        <v>114</v>
      </c>
      <c r="G61" s="2">
        <v>92</v>
      </c>
      <c r="H61" s="2">
        <v>91</v>
      </c>
      <c r="I61" s="2">
        <v>107</v>
      </c>
      <c r="J61" s="7">
        <v>101</v>
      </c>
      <c r="K61" s="7">
        <v>118</v>
      </c>
      <c r="L61" s="2">
        <v>0</v>
      </c>
      <c r="M61" s="2"/>
      <c r="N61" s="2">
        <v>9</v>
      </c>
      <c r="O61" s="2" t="s">
        <v>60</v>
      </c>
      <c r="P61" s="2" t="s">
        <v>61</v>
      </c>
      <c r="Q61" s="2">
        <v>826</v>
      </c>
      <c r="R61" s="2">
        <v>734</v>
      </c>
      <c r="S61" s="2">
        <v>118</v>
      </c>
      <c r="T61" s="2">
        <v>114</v>
      </c>
      <c r="U61" s="2">
        <v>107</v>
      </c>
      <c r="V61" s="2">
        <v>101</v>
      </c>
      <c r="W61" s="2">
        <v>101</v>
      </c>
      <c r="X61" s="2">
        <v>98</v>
      </c>
      <c r="Y61" s="2">
        <v>95</v>
      </c>
      <c r="Z61" s="2">
        <v>92</v>
      </c>
      <c r="AA61" s="2">
        <v>0</v>
      </c>
      <c r="AB61">
        <f>Q61/8</f>
        <v>103.25</v>
      </c>
    </row>
    <row r="62" spans="1:28" ht="15.75" hidden="1" x14ac:dyDescent="0.25">
      <c r="A62" s="2" t="s">
        <v>76</v>
      </c>
      <c r="B62" s="2" t="s">
        <v>77</v>
      </c>
      <c r="C62" s="2">
        <v>109</v>
      </c>
      <c r="D62" s="2">
        <v>92</v>
      </c>
      <c r="E62" s="2">
        <v>100</v>
      </c>
      <c r="F62" s="2">
        <v>99</v>
      </c>
      <c r="G62" s="2">
        <v>93</v>
      </c>
      <c r="H62" s="2">
        <v>119</v>
      </c>
      <c r="I62" s="2">
        <v>83</v>
      </c>
      <c r="J62" s="2">
        <v>99</v>
      </c>
      <c r="K62" s="2">
        <v>114</v>
      </c>
      <c r="L62" s="2">
        <v>0</v>
      </c>
      <c r="M62" s="2"/>
      <c r="N62" s="2">
        <v>9</v>
      </c>
      <c r="O62" s="2" t="s">
        <v>76</v>
      </c>
      <c r="P62" s="2" t="s">
        <v>77</v>
      </c>
      <c r="Q62" s="2">
        <v>825</v>
      </c>
      <c r="R62" s="2">
        <v>733</v>
      </c>
      <c r="S62" s="2">
        <v>119</v>
      </c>
      <c r="T62" s="2">
        <v>114</v>
      </c>
      <c r="U62" s="2">
        <v>109</v>
      </c>
      <c r="V62" s="2">
        <v>100</v>
      </c>
      <c r="W62" s="2">
        <v>99</v>
      </c>
      <c r="X62" s="2">
        <v>99</v>
      </c>
      <c r="Y62" s="2">
        <v>93</v>
      </c>
      <c r="Z62" s="2">
        <v>92</v>
      </c>
      <c r="AA62" s="2">
        <v>0</v>
      </c>
      <c r="AB62">
        <f>Q62/8</f>
        <v>103.125</v>
      </c>
    </row>
    <row r="63" spans="1:28" ht="15.75" hidden="1" x14ac:dyDescent="0.25">
      <c r="A63" s="2" t="s">
        <v>145</v>
      </c>
      <c r="B63" s="2" t="s">
        <v>67</v>
      </c>
      <c r="C63" s="2">
        <v>116</v>
      </c>
      <c r="D63" s="2">
        <v>105</v>
      </c>
      <c r="E63" s="2">
        <v>103</v>
      </c>
      <c r="F63" s="2">
        <v>103</v>
      </c>
      <c r="G63" s="2">
        <v>102</v>
      </c>
      <c r="H63" s="7">
        <v>100</v>
      </c>
      <c r="I63" s="2">
        <v>103</v>
      </c>
      <c r="J63" s="2">
        <v>92</v>
      </c>
      <c r="K63" s="2">
        <v>0</v>
      </c>
      <c r="L63" s="2">
        <v>0</v>
      </c>
      <c r="M63" s="2"/>
      <c r="N63" s="2">
        <v>8</v>
      </c>
      <c r="O63" s="2" t="s">
        <v>145</v>
      </c>
      <c r="P63" s="2" t="s">
        <v>67</v>
      </c>
      <c r="Q63" s="2">
        <v>824</v>
      </c>
      <c r="R63" s="2">
        <v>732</v>
      </c>
      <c r="S63" s="2">
        <v>116</v>
      </c>
      <c r="T63" s="2">
        <v>105</v>
      </c>
      <c r="U63" s="2">
        <v>103</v>
      </c>
      <c r="V63" s="2">
        <v>103</v>
      </c>
      <c r="W63" s="2">
        <v>103</v>
      </c>
      <c r="X63" s="2">
        <v>102</v>
      </c>
      <c r="Y63" s="2">
        <v>100</v>
      </c>
      <c r="Z63" s="2">
        <v>92</v>
      </c>
      <c r="AA63" s="2">
        <v>0</v>
      </c>
      <c r="AB63">
        <f>Q63/8</f>
        <v>103</v>
      </c>
    </row>
    <row r="64" spans="1:28" ht="15.75" hidden="1" x14ac:dyDescent="0.25">
      <c r="A64" s="2" t="s">
        <v>22</v>
      </c>
      <c r="B64" s="2" t="s">
        <v>23</v>
      </c>
      <c r="C64" s="2">
        <v>104</v>
      </c>
      <c r="D64" s="7">
        <v>91</v>
      </c>
      <c r="E64" s="2">
        <v>110</v>
      </c>
      <c r="F64" s="2">
        <v>112</v>
      </c>
      <c r="G64" s="2">
        <v>106</v>
      </c>
      <c r="H64" s="2">
        <v>92</v>
      </c>
      <c r="I64" s="2">
        <v>91</v>
      </c>
      <c r="J64" s="2">
        <v>105</v>
      </c>
      <c r="K64" s="2">
        <v>100</v>
      </c>
      <c r="L64" s="2">
        <v>0</v>
      </c>
      <c r="M64" s="2"/>
      <c r="N64" s="2">
        <v>9</v>
      </c>
      <c r="O64" s="2" t="s">
        <v>22</v>
      </c>
      <c r="P64" s="2" t="s">
        <v>23</v>
      </c>
      <c r="Q64" s="2">
        <v>820</v>
      </c>
      <c r="R64" s="2">
        <v>729</v>
      </c>
      <c r="S64" s="2">
        <v>112</v>
      </c>
      <c r="T64" s="2">
        <v>110</v>
      </c>
      <c r="U64" s="2">
        <v>106</v>
      </c>
      <c r="V64" s="2">
        <v>105</v>
      </c>
      <c r="W64" s="2">
        <v>104</v>
      </c>
      <c r="X64" s="2">
        <v>100</v>
      </c>
      <c r="Y64" s="2">
        <v>92</v>
      </c>
      <c r="Z64" s="2">
        <v>91</v>
      </c>
      <c r="AA64" s="2">
        <v>0</v>
      </c>
      <c r="AB64">
        <f>Q64/8</f>
        <v>102.5</v>
      </c>
    </row>
    <row r="65" spans="1:28" ht="15.75" hidden="1" x14ac:dyDescent="0.25">
      <c r="A65" s="2" t="s">
        <v>95</v>
      </c>
      <c r="B65" s="2" t="s">
        <v>96</v>
      </c>
      <c r="C65" s="2">
        <v>103</v>
      </c>
      <c r="D65" s="2">
        <v>94</v>
      </c>
      <c r="E65" s="2">
        <v>124</v>
      </c>
      <c r="F65" s="2">
        <v>93</v>
      </c>
      <c r="G65" s="2">
        <v>100</v>
      </c>
      <c r="H65" s="2">
        <v>0</v>
      </c>
      <c r="I65" s="2">
        <v>91</v>
      </c>
      <c r="J65" s="2">
        <v>97</v>
      </c>
      <c r="K65" s="2">
        <v>117</v>
      </c>
      <c r="L65" s="2">
        <v>0</v>
      </c>
      <c r="M65" s="2"/>
      <c r="N65" s="2">
        <v>8</v>
      </c>
      <c r="O65" s="2" t="s">
        <v>95</v>
      </c>
      <c r="P65" s="2" t="s">
        <v>96</v>
      </c>
      <c r="Q65" s="2">
        <v>819</v>
      </c>
      <c r="R65" s="2">
        <v>728</v>
      </c>
      <c r="S65" s="2">
        <v>124</v>
      </c>
      <c r="T65" s="2">
        <v>117</v>
      </c>
      <c r="U65" s="2">
        <v>103</v>
      </c>
      <c r="V65" s="2">
        <v>100</v>
      </c>
      <c r="W65" s="2">
        <v>97</v>
      </c>
      <c r="X65" s="2">
        <v>94</v>
      </c>
      <c r="Y65" s="2">
        <v>93</v>
      </c>
      <c r="Z65" s="2">
        <v>91</v>
      </c>
      <c r="AA65" s="2">
        <v>0</v>
      </c>
      <c r="AB65">
        <f>Q65/8</f>
        <v>102.375</v>
      </c>
    </row>
    <row r="66" spans="1:28" ht="15.75" hidden="1" x14ac:dyDescent="0.25">
      <c r="A66" s="2" t="s">
        <v>187</v>
      </c>
      <c r="B66" s="2" t="s">
        <v>188</v>
      </c>
      <c r="C66" s="2">
        <v>97</v>
      </c>
      <c r="D66" s="2">
        <v>101</v>
      </c>
      <c r="E66" s="2">
        <v>93</v>
      </c>
      <c r="F66" s="7">
        <v>109</v>
      </c>
      <c r="G66" s="2">
        <v>90</v>
      </c>
      <c r="H66" s="2">
        <v>104</v>
      </c>
      <c r="I66" s="2">
        <v>105</v>
      </c>
      <c r="J66" s="2">
        <v>90</v>
      </c>
      <c r="K66" s="7">
        <v>119</v>
      </c>
      <c r="L66" s="2">
        <v>0</v>
      </c>
      <c r="M66" s="2"/>
      <c r="N66" s="2">
        <v>9</v>
      </c>
      <c r="O66" s="2" t="s">
        <v>187</v>
      </c>
      <c r="P66" s="2" t="s">
        <v>188</v>
      </c>
      <c r="Q66" s="2">
        <v>818</v>
      </c>
      <c r="R66" s="2">
        <v>728</v>
      </c>
      <c r="S66" s="2">
        <v>119</v>
      </c>
      <c r="T66" s="2">
        <v>109</v>
      </c>
      <c r="U66" s="2">
        <v>105</v>
      </c>
      <c r="V66" s="2">
        <v>104</v>
      </c>
      <c r="W66" s="2">
        <v>101</v>
      </c>
      <c r="X66" s="2">
        <v>97</v>
      </c>
      <c r="Y66" s="2">
        <v>93</v>
      </c>
      <c r="Z66" s="2">
        <v>90</v>
      </c>
      <c r="AA66" s="2">
        <v>0</v>
      </c>
      <c r="AB66">
        <f>Q66/8</f>
        <v>102.25</v>
      </c>
    </row>
    <row r="67" spans="1:28" ht="15.75" hidden="1" x14ac:dyDescent="0.25">
      <c r="A67" s="2" t="s">
        <v>223</v>
      </c>
      <c r="B67" s="2" t="s">
        <v>31</v>
      </c>
      <c r="C67" s="2">
        <v>99</v>
      </c>
      <c r="D67" s="2">
        <v>102</v>
      </c>
      <c r="E67" s="2">
        <v>92</v>
      </c>
      <c r="F67" s="2">
        <v>91</v>
      </c>
      <c r="G67" s="2">
        <v>96</v>
      </c>
      <c r="H67" s="2">
        <v>114</v>
      </c>
      <c r="I67" s="2">
        <v>98</v>
      </c>
      <c r="J67" s="2">
        <v>118</v>
      </c>
      <c r="K67" s="2">
        <v>97</v>
      </c>
      <c r="L67" s="2">
        <v>0</v>
      </c>
      <c r="M67" s="2"/>
      <c r="N67" s="2">
        <v>9</v>
      </c>
      <c r="O67" s="2" t="s">
        <v>223</v>
      </c>
      <c r="P67" s="2" t="s">
        <v>31</v>
      </c>
      <c r="Q67" s="2">
        <v>816</v>
      </c>
      <c r="R67" s="2">
        <v>724</v>
      </c>
      <c r="S67" s="2">
        <v>118</v>
      </c>
      <c r="T67" s="2">
        <v>114</v>
      </c>
      <c r="U67" s="2">
        <v>102</v>
      </c>
      <c r="V67" s="2">
        <v>99</v>
      </c>
      <c r="W67" s="2">
        <v>98</v>
      </c>
      <c r="X67" s="2">
        <v>97</v>
      </c>
      <c r="Y67" s="2">
        <v>96</v>
      </c>
      <c r="Z67" s="2">
        <v>92</v>
      </c>
      <c r="AA67" s="2">
        <v>0</v>
      </c>
      <c r="AB67">
        <f>Q67/8</f>
        <v>102</v>
      </c>
    </row>
    <row r="68" spans="1:28" ht="15.75" hidden="1" x14ac:dyDescent="0.25">
      <c r="A68" s="2" t="s">
        <v>80</v>
      </c>
      <c r="B68" s="2" t="s">
        <v>21</v>
      </c>
      <c r="C68" s="2">
        <v>103</v>
      </c>
      <c r="D68" s="2">
        <v>113</v>
      </c>
      <c r="E68" s="2">
        <v>0</v>
      </c>
      <c r="F68" s="2">
        <v>109</v>
      </c>
      <c r="G68" s="2">
        <v>96</v>
      </c>
      <c r="H68" s="2">
        <v>97</v>
      </c>
      <c r="I68" s="2">
        <v>99</v>
      </c>
      <c r="J68" s="2">
        <v>0</v>
      </c>
      <c r="K68" s="2">
        <v>96</v>
      </c>
      <c r="L68" s="2">
        <v>0</v>
      </c>
      <c r="M68" s="2"/>
      <c r="N68" s="2">
        <v>7</v>
      </c>
      <c r="O68" s="2" t="s">
        <v>80</v>
      </c>
      <c r="P68" s="2" t="s">
        <v>21</v>
      </c>
      <c r="Q68" s="2">
        <v>713</v>
      </c>
      <c r="R68" s="2">
        <v>713</v>
      </c>
      <c r="S68" s="2">
        <v>113</v>
      </c>
      <c r="T68" s="2">
        <v>109</v>
      </c>
      <c r="U68" s="2">
        <v>103</v>
      </c>
      <c r="V68" s="2">
        <v>99</v>
      </c>
      <c r="W68" s="2">
        <v>97</v>
      </c>
      <c r="X68" s="2">
        <v>96</v>
      </c>
      <c r="Y68" s="2">
        <v>96</v>
      </c>
      <c r="Z68" s="2">
        <v>0</v>
      </c>
      <c r="AA68" s="2">
        <v>0</v>
      </c>
      <c r="AB68">
        <f>Q68/7</f>
        <v>101.85714285714286</v>
      </c>
    </row>
    <row r="69" spans="1:28" ht="15.75" hidden="1" x14ac:dyDescent="0.25">
      <c r="A69" s="2" t="s">
        <v>92</v>
      </c>
      <c r="B69" s="2" t="s">
        <v>84</v>
      </c>
      <c r="C69" s="2">
        <v>105</v>
      </c>
      <c r="D69" s="2">
        <v>106</v>
      </c>
      <c r="E69" s="2">
        <v>88</v>
      </c>
      <c r="F69" s="10">
        <v>79</v>
      </c>
      <c r="G69" s="2">
        <v>110</v>
      </c>
      <c r="H69" s="2">
        <v>97</v>
      </c>
      <c r="I69" s="2">
        <v>117</v>
      </c>
      <c r="J69" s="2">
        <v>109</v>
      </c>
      <c r="K69" s="2">
        <v>0</v>
      </c>
      <c r="L69" s="2">
        <v>0</v>
      </c>
      <c r="M69" s="2"/>
      <c r="N69" s="2">
        <v>8</v>
      </c>
      <c r="O69" s="2" t="s">
        <v>92</v>
      </c>
      <c r="P69" s="2" t="s">
        <v>84</v>
      </c>
      <c r="Q69" s="2">
        <v>811</v>
      </c>
      <c r="R69" s="2">
        <v>732</v>
      </c>
      <c r="S69" s="2">
        <v>117</v>
      </c>
      <c r="T69" s="2">
        <v>110</v>
      </c>
      <c r="U69" s="2">
        <v>109</v>
      </c>
      <c r="V69" s="2">
        <v>106</v>
      </c>
      <c r="W69" s="2">
        <v>105</v>
      </c>
      <c r="X69" s="2">
        <v>97</v>
      </c>
      <c r="Y69" s="2">
        <v>88</v>
      </c>
      <c r="Z69" s="2">
        <v>79</v>
      </c>
      <c r="AA69" s="2">
        <v>0</v>
      </c>
      <c r="AB69">
        <f>Q69/8</f>
        <v>101.375</v>
      </c>
    </row>
    <row r="70" spans="1:28" ht="15.75" x14ac:dyDescent="0.25">
      <c r="A70" s="2" t="s">
        <v>177</v>
      </c>
      <c r="B70" s="2" t="s">
        <v>151</v>
      </c>
      <c r="C70" s="2">
        <v>101</v>
      </c>
      <c r="D70" s="2">
        <v>86</v>
      </c>
      <c r="E70" s="2">
        <v>107</v>
      </c>
      <c r="F70" s="2">
        <v>100</v>
      </c>
      <c r="G70" s="2">
        <v>101</v>
      </c>
      <c r="H70" s="2">
        <v>0</v>
      </c>
      <c r="I70" s="2">
        <v>109</v>
      </c>
      <c r="J70" s="2">
        <v>106</v>
      </c>
      <c r="K70" s="2">
        <v>101</v>
      </c>
      <c r="L70" s="2">
        <v>0</v>
      </c>
      <c r="M70" s="2"/>
      <c r="N70" s="2">
        <v>8</v>
      </c>
      <c r="O70" s="2" t="s">
        <v>177</v>
      </c>
      <c r="P70" s="2" t="s">
        <v>151</v>
      </c>
      <c r="Q70" s="2">
        <v>811</v>
      </c>
      <c r="R70" s="2">
        <v>725</v>
      </c>
      <c r="S70" s="10">
        <v>109</v>
      </c>
      <c r="T70" s="2">
        <v>107</v>
      </c>
      <c r="U70" s="2">
        <v>106</v>
      </c>
      <c r="V70" s="2">
        <v>101</v>
      </c>
      <c r="W70" s="2">
        <v>101</v>
      </c>
      <c r="X70" s="2">
        <v>101</v>
      </c>
      <c r="Y70" s="2">
        <v>100</v>
      </c>
      <c r="Z70" s="2">
        <v>86</v>
      </c>
      <c r="AA70" s="2">
        <v>0</v>
      </c>
      <c r="AB70">
        <f>Q70/8</f>
        <v>101.375</v>
      </c>
    </row>
    <row r="71" spans="1:28" ht="15.75" hidden="1" x14ac:dyDescent="0.25">
      <c r="A71" s="2" t="s">
        <v>137</v>
      </c>
      <c r="B71" s="2" t="s">
        <v>138</v>
      </c>
      <c r="C71" s="2">
        <v>98</v>
      </c>
      <c r="D71" s="2">
        <v>105</v>
      </c>
      <c r="E71" s="2">
        <v>107</v>
      </c>
      <c r="F71" s="2">
        <v>95</v>
      </c>
      <c r="G71" s="2">
        <v>98</v>
      </c>
      <c r="H71" s="2">
        <v>103</v>
      </c>
      <c r="I71" s="2">
        <v>84</v>
      </c>
      <c r="J71" s="2">
        <v>116</v>
      </c>
      <c r="K71" s="2">
        <v>0</v>
      </c>
      <c r="L71" s="2">
        <v>0</v>
      </c>
      <c r="M71" s="2"/>
      <c r="N71" s="2">
        <v>8</v>
      </c>
      <c r="O71" s="2" t="s">
        <v>137</v>
      </c>
      <c r="P71" s="2" t="s">
        <v>138</v>
      </c>
      <c r="Q71" s="2">
        <v>806</v>
      </c>
      <c r="R71" s="2">
        <v>722</v>
      </c>
      <c r="S71" s="2">
        <v>116</v>
      </c>
      <c r="T71" s="2">
        <v>107</v>
      </c>
      <c r="U71" s="2">
        <v>105</v>
      </c>
      <c r="V71" s="2">
        <v>103</v>
      </c>
      <c r="W71" s="2">
        <v>98</v>
      </c>
      <c r="X71" s="2">
        <v>98</v>
      </c>
      <c r="Y71" s="2">
        <v>95</v>
      </c>
      <c r="Z71" s="2">
        <v>84</v>
      </c>
      <c r="AA71" s="2">
        <v>0</v>
      </c>
      <c r="AB71">
        <f>Q71/8</f>
        <v>100.75</v>
      </c>
    </row>
    <row r="72" spans="1:28" ht="15.75" hidden="1" x14ac:dyDescent="0.25">
      <c r="A72" s="2" t="s">
        <v>226</v>
      </c>
      <c r="B72" s="2" t="s">
        <v>86</v>
      </c>
      <c r="C72" s="7">
        <v>95</v>
      </c>
      <c r="D72" s="2">
        <v>122</v>
      </c>
      <c r="E72" s="2">
        <v>99</v>
      </c>
      <c r="F72" s="2">
        <v>89</v>
      </c>
      <c r="G72" s="2">
        <v>102</v>
      </c>
      <c r="H72" s="2">
        <v>86</v>
      </c>
      <c r="I72" s="7">
        <v>103</v>
      </c>
      <c r="J72" s="2">
        <v>93</v>
      </c>
      <c r="K72" s="2">
        <v>100</v>
      </c>
      <c r="L72" s="2">
        <v>0</v>
      </c>
      <c r="M72" s="2"/>
      <c r="N72" s="2">
        <v>9</v>
      </c>
      <c r="O72" s="2" t="s">
        <v>226</v>
      </c>
      <c r="P72" s="2" t="s">
        <v>86</v>
      </c>
      <c r="Q72" s="2">
        <v>803</v>
      </c>
      <c r="R72" s="2">
        <v>714</v>
      </c>
      <c r="S72" s="2">
        <v>122</v>
      </c>
      <c r="T72" s="2">
        <v>103</v>
      </c>
      <c r="U72" s="2">
        <v>102</v>
      </c>
      <c r="V72" s="2">
        <v>100</v>
      </c>
      <c r="W72" s="2">
        <v>99</v>
      </c>
      <c r="X72" s="2">
        <v>95</v>
      </c>
      <c r="Y72" s="2">
        <v>93</v>
      </c>
      <c r="Z72" s="2">
        <v>89</v>
      </c>
      <c r="AA72" s="2">
        <v>0</v>
      </c>
      <c r="AB72">
        <f>Q72/8</f>
        <v>100.375</v>
      </c>
    </row>
    <row r="73" spans="1:28" ht="15.75" hidden="1" x14ac:dyDescent="0.25">
      <c r="A73" s="2" t="s">
        <v>143</v>
      </c>
      <c r="B73" s="2" t="s">
        <v>50</v>
      </c>
      <c r="C73" s="2">
        <v>88</v>
      </c>
      <c r="D73" s="7">
        <v>112</v>
      </c>
      <c r="E73" s="7">
        <v>88</v>
      </c>
      <c r="F73" s="2">
        <v>123</v>
      </c>
      <c r="G73" s="2">
        <v>109</v>
      </c>
      <c r="H73" s="7">
        <v>83</v>
      </c>
      <c r="I73" s="2">
        <v>89</v>
      </c>
      <c r="J73" s="2">
        <v>0</v>
      </c>
      <c r="K73" s="2">
        <v>109</v>
      </c>
      <c r="L73" s="2">
        <v>0</v>
      </c>
      <c r="M73" s="2">
        <v>0</v>
      </c>
      <c r="N73" s="2">
        <v>8</v>
      </c>
      <c r="O73" s="2" t="s">
        <v>143</v>
      </c>
      <c r="P73" s="2" t="s">
        <v>50</v>
      </c>
      <c r="Q73" s="2">
        <v>801</v>
      </c>
      <c r="R73" s="2">
        <v>718</v>
      </c>
      <c r="S73" s="2">
        <v>123</v>
      </c>
      <c r="T73" s="2">
        <v>112</v>
      </c>
      <c r="U73" s="2">
        <v>109</v>
      </c>
      <c r="V73" s="2">
        <v>109</v>
      </c>
      <c r="W73" s="2">
        <v>89</v>
      </c>
      <c r="X73" s="2">
        <v>88</v>
      </c>
      <c r="Y73" s="2">
        <v>88</v>
      </c>
      <c r="Z73" s="2">
        <v>83</v>
      </c>
      <c r="AA73" s="2">
        <v>0</v>
      </c>
      <c r="AB73">
        <f>Q73/8</f>
        <v>100.125</v>
      </c>
    </row>
    <row r="74" spans="1:28" ht="15.75" hidden="1" x14ac:dyDescent="0.25">
      <c r="A74" s="2" t="s">
        <v>56</v>
      </c>
      <c r="B74" s="2" t="s">
        <v>57</v>
      </c>
      <c r="C74" s="2">
        <v>99</v>
      </c>
      <c r="D74" s="2">
        <v>91</v>
      </c>
      <c r="E74" s="2">
        <v>94</v>
      </c>
      <c r="F74" s="2">
        <v>100</v>
      </c>
      <c r="G74" s="2">
        <v>114</v>
      </c>
      <c r="H74" s="2">
        <v>87</v>
      </c>
      <c r="I74" s="2">
        <v>106</v>
      </c>
      <c r="J74" s="2">
        <v>107</v>
      </c>
      <c r="K74" s="2">
        <v>0</v>
      </c>
      <c r="L74" s="2">
        <v>0</v>
      </c>
      <c r="M74" s="2"/>
      <c r="N74" s="2">
        <v>8</v>
      </c>
      <c r="O74" s="2" t="s">
        <v>56</v>
      </c>
      <c r="P74" s="2" t="s">
        <v>57</v>
      </c>
      <c r="Q74" s="2">
        <v>798</v>
      </c>
      <c r="R74" s="2">
        <v>711</v>
      </c>
      <c r="S74" s="2">
        <v>114</v>
      </c>
      <c r="T74" s="2">
        <v>107</v>
      </c>
      <c r="U74" s="2">
        <v>106</v>
      </c>
      <c r="V74" s="2">
        <v>100</v>
      </c>
      <c r="W74" s="2">
        <v>99</v>
      </c>
      <c r="X74" s="2">
        <v>94</v>
      </c>
      <c r="Y74" s="2">
        <v>91</v>
      </c>
      <c r="Z74" s="2">
        <v>87</v>
      </c>
      <c r="AA74" s="2">
        <v>0</v>
      </c>
      <c r="AB74">
        <f>Q74/8</f>
        <v>99.75</v>
      </c>
    </row>
    <row r="75" spans="1:28" ht="15.75" hidden="1" x14ac:dyDescent="0.25">
      <c r="A75" s="2" t="s">
        <v>155</v>
      </c>
      <c r="B75" s="2" t="s">
        <v>156</v>
      </c>
      <c r="C75" s="2">
        <v>110</v>
      </c>
      <c r="D75" s="2">
        <v>110</v>
      </c>
      <c r="E75" s="2">
        <v>99</v>
      </c>
      <c r="F75" s="2">
        <v>91</v>
      </c>
      <c r="G75" s="2">
        <v>0</v>
      </c>
      <c r="H75" s="2">
        <v>92</v>
      </c>
      <c r="I75" s="2">
        <v>88</v>
      </c>
      <c r="J75" s="2">
        <v>102</v>
      </c>
      <c r="K75" s="2">
        <v>103</v>
      </c>
      <c r="L75" s="2">
        <v>0</v>
      </c>
      <c r="M75" s="2"/>
      <c r="N75" s="2">
        <v>8</v>
      </c>
      <c r="O75" s="2" t="s">
        <v>155</v>
      </c>
      <c r="P75" s="2" t="s">
        <v>156</v>
      </c>
      <c r="Q75" s="2">
        <v>795</v>
      </c>
      <c r="R75" s="2">
        <v>707</v>
      </c>
      <c r="S75" s="2">
        <v>110</v>
      </c>
      <c r="T75" s="2">
        <v>110</v>
      </c>
      <c r="U75" s="2">
        <v>103</v>
      </c>
      <c r="V75" s="2">
        <v>102</v>
      </c>
      <c r="W75" s="2">
        <v>99</v>
      </c>
      <c r="X75" s="2">
        <v>92</v>
      </c>
      <c r="Y75" s="2">
        <v>91</v>
      </c>
      <c r="Z75" s="2">
        <v>88</v>
      </c>
      <c r="AA75" s="2">
        <v>0</v>
      </c>
      <c r="AB75">
        <f>Q75/8</f>
        <v>99.375</v>
      </c>
    </row>
    <row r="76" spans="1:28" ht="15.75" hidden="1" x14ac:dyDescent="0.25">
      <c r="A76" s="2" t="s">
        <v>161</v>
      </c>
      <c r="B76" s="2" t="s">
        <v>190</v>
      </c>
      <c r="C76" s="2">
        <v>96</v>
      </c>
      <c r="D76" s="10">
        <v>82</v>
      </c>
      <c r="E76" s="2">
        <v>108</v>
      </c>
      <c r="F76" s="7">
        <v>100</v>
      </c>
      <c r="G76" s="2">
        <v>100</v>
      </c>
      <c r="H76" s="2">
        <v>100</v>
      </c>
      <c r="I76" s="2">
        <v>111</v>
      </c>
      <c r="J76" s="2">
        <v>84</v>
      </c>
      <c r="K76" s="2">
        <v>95</v>
      </c>
      <c r="L76" s="2">
        <v>0</v>
      </c>
      <c r="M76" s="2"/>
      <c r="N76" s="2">
        <v>9</v>
      </c>
      <c r="O76" s="2" t="s">
        <v>161</v>
      </c>
      <c r="P76" s="2" t="s">
        <v>190</v>
      </c>
      <c r="Q76" s="2">
        <v>794</v>
      </c>
      <c r="R76" s="2">
        <v>710</v>
      </c>
      <c r="S76" s="2">
        <v>111</v>
      </c>
      <c r="T76" s="2">
        <v>108</v>
      </c>
      <c r="U76" s="2">
        <v>100</v>
      </c>
      <c r="V76" s="2">
        <v>100</v>
      </c>
      <c r="W76" s="2">
        <v>100</v>
      </c>
      <c r="X76" s="2">
        <v>96</v>
      </c>
      <c r="Y76" s="2">
        <v>95</v>
      </c>
      <c r="Z76" s="2">
        <v>84</v>
      </c>
      <c r="AA76" s="2">
        <v>0</v>
      </c>
      <c r="AB76">
        <f>Q76/8</f>
        <v>99.25</v>
      </c>
    </row>
    <row r="77" spans="1:28" ht="15.75" hidden="1" x14ac:dyDescent="0.25">
      <c r="A77" s="2" t="s">
        <v>120</v>
      </c>
      <c r="B77" s="2" t="s">
        <v>96</v>
      </c>
      <c r="C77" s="2">
        <v>92</v>
      </c>
      <c r="D77" s="2">
        <v>100</v>
      </c>
      <c r="E77" s="2">
        <v>98</v>
      </c>
      <c r="F77" s="2">
        <v>106</v>
      </c>
      <c r="G77" s="10">
        <v>84</v>
      </c>
      <c r="H77" s="2">
        <v>92</v>
      </c>
      <c r="I77" s="2">
        <v>97</v>
      </c>
      <c r="J77" s="2">
        <v>117</v>
      </c>
      <c r="K77" s="2">
        <v>91</v>
      </c>
      <c r="L77" s="2">
        <v>0</v>
      </c>
      <c r="M77" s="2"/>
      <c r="N77" s="2">
        <v>9</v>
      </c>
      <c r="O77" s="2" t="s">
        <v>120</v>
      </c>
      <c r="P77" s="2" t="s">
        <v>96</v>
      </c>
      <c r="Q77" s="2">
        <v>793</v>
      </c>
      <c r="R77" s="2">
        <v>702</v>
      </c>
      <c r="S77" s="2">
        <v>117</v>
      </c>
      <c r="T77" s="2">
        <v>106</v>
      </c>
      <c r="U77" s="2">
        <v>100</v>
      </c>
      <c r="V77" s="2">
        <v>98</v>
      </c>
      <c r="W77" s="2">
        <v>97</v>
      </c>
      <c r="X77" s="2">
        <v>92</v>
      </c>
      <c r="Y77" s="2">
        <v>92</v>
      </c>
      <c r="Z77" s="2">
        <v>91</v>
      </c>
      <c r="AA77" s="2">
        <v>0</v>
      </c>
      <c r="AB77">
        <f>Q77/8</f>
        <v>99.125</v>
      </c>
    </row>
    <row r="78" spans="1:28" ht="15.75" hidden="1" x14ac:dyDescent="0.25">
      <c r="A78" s="2" t="s">
        <v>90</v>
      </c>
      <c r="B78" s="2" t="s">
        <v>91</v>
      </c>
      <c r="C78" s="2">
        <v>108</v>
      </c>
      <c r="D78" s="10">
        <v>82</v>
      </c>
      <c r="E78" s="2">
        <v>120</v>
      </c>
      <c r="F78" s="2">
        <v>92</v>
      </c>
      <c r="G78" s="2">
        <v>0</v>
      </c>
      <c r="H78" s="2">
        <v>102</v>
      </c>
      <c r="I78" s="2">
        <v>109</v>
      </c>
      <c r="J78" s="2">
        <v>85</v>
      </c>
      <c r="K78" s="2">
        <v>92</v>
      </c>
      <c r="L78" s="2">
        <v>0</v>
      </c>
      <c r="M78" s="2"/>
      <c r="N78" s="2">
        <v>8</v>
      </c>
      <c r="O78" s="2" t="s">
        <v>90</v>
      </c>
      <c r="P78" s="2" t="s">
        <v>91</v>
      </c>
      <c r="Q78" s="2">
        <v>790</v>
      </c>
      <c r="R78" s="2">
        <v>708</v>
      </c>
      <c r="S78" s="2">
        <v>120</v>
      </c>
      <c r="T78" s="2">
        <v>109</v>
      </c>
      <c r="U78" s="2">
        <v>108</v>
      </c>
      <c r="V78" s="2">
        <v>102</v>
      </c>
      <c r="W78" s="2">
        <v>92</v>
      </c>
      <c r="X78" s="2">
        <v>92</v>
      </c>
      <c r="Y78" s="2">
        <v>85</v>
      </c>
      <c r="Z78" s="2">
        <v>82</v>
      </c>
      <c r="AA78" s="2">
        <v>0</v>
      </c>
      <c r="AB78">
        <f>Q78/8</f>
        <v>98.75</v>
      </c>
    </row>
    <row r="79" spans="1:28" ht="15.75" hidden="1" x14ac:dyDescent="0.25">
      <c r="A79" s="2" t="s">
        <v>215</v>
      </c>
      <c r="B79" s="2" t="s">
        <v>146</v>
      </c>
      <c r="C79" s="2">
        <v>96</v>
      </c>
      <c r="D79" s="2">
        <v>91</v>
      </c>
      <c r="E79" s="2">
        <v>86</v>
      </c>
      <c r="F79" s="2">
        <v>103</v>
      </c>
      <c r="G79" s="2">
        <v>86</v>
      </c>
      <c r="H79" s="2">
        <v>113</v>
      </c>
      <c r="I79" s="2">
        <v>0</v>
      </c>
      <c r="J79" s="2">
        <v>99</v>
      </c>
      <c r="K79" s="2">
        <v>115</v>
      </c>
      <c r="L79" s="2">
        <v>0</v>
      </c>
      <c r="M79" s="2"/>
      <c r="N79" s="2">
        <v>8</v>
      </c>
      <c r="O79" s="2" t="s">
        <v>215</v>
      </c>
      <c r="P79" s="2" t="s">
        <v>146</v>
      </c>
      <c r="Q79" s="2">
        <v>789</v>
      </c>
      <c r="R79" s="2">
        <v>703</v>
      </c>
      <c r="S79" s="2">
        <v>115</v>
      </c>
      <c r="T79" s="2">
        <v>113</v>
      </c>
      <c r="U79" s="2">
        <v>103</v>
      </c>
      <c r="V79" s="2">
        <v>99</v>
      </c>
      <c r="W79" s="2">
        <v>96</v>
      </c>
      <c r="X79" s="2">
        <v>91</v>
      </c>
      <c r="Y79" s="2">
        <v>86</v>
      </c>
      <c r="Z79" s="2">
        <v>86</v>
      </c>
      <c r="AA79" s="2">
        <v>0</v>
      </c>
      <c r="AB79">
        <f>Q79/8</f>
        <v>98.625</v>
      </c>
    </row>
    <row r="80" spans="1:28" ht="15.75" x14ac:dyDescent="0.25">
      <c r="A80" s="2" t="s">
        <v>170</v>
      </c>
      <c r="B80" s="2" t="s">
        <v>172</v>
      </c>
      <c r="C80" s="2">
        <v>0</v>
      </c>
      <c r="D80" s="2">
        <v>107</v>
      </c>
      <c r="E80" s="2">
        <v>89</v>
      </c>
      <c r="F80" s="2">
        <v>100</v>
      </c>
      <c r="G80" s="2">
        <v>109</v>
      </c>
      <c r="H80" s="2">
        <v>0</v>
      </c>
      <c r="I80" s="2">
        <v>101</v>
      </c>
      <c r="J80" s="7">
        <v>84</v>
      </c>
      <c r="K80" s="2">
        <v>99</v>
      </c>
      <c r="L80" s="2">
        <v>0</v>
      </c>
      <c r="M80" s="2"/>
      <c r="N80" s="2">
        <v>7</v>
      </c>
      <c r="O80" s="2" t="s">
        <v>170</v>
      </c>
      <c r="P80" s="2" t="s">
        <v>172</v>
      </c>
      <c r="Q80" s="2">
        <v>689</v>
      </c>
      <c r="R80" s="2">
        <v>689</v>
      </c>
      <c r="S80" s="10">
        <v>109</v>
      </c>
      <c r="T80" s="2">
        <v>107</v>
      </c>
      <c r="U80" s="2">
        <v>101</v>
      </c>
      <c r="V80" s="2">
        <v>100</v>
      </c>
      <c r="W80" s="2">
        <v>99</v>
      </c>
      <c r="X80" s="2">
        <v>89</v>
      </c>
      <c r="Y80" s="2">
        <v>84</v>
      </c>
      <c r="Z80" s="2">
        <v>0</v>
      </c>
      <c r="AA80" s="2">
        <v>0</v>
      </c>
      <c r="AB80">
        <f>Q80/7</f>
        <v>98.428571428571431</v>
      </c>
    </row>
    <row r="81" spans="1:28" ht="15.75" x14ac:dyDescent="0.25">
      <c r="A81" s="2" t="s">
        <v>210</v>
      </c>
      <c r="B81" s="2" t="s">
        <v>211</v>
      </c>
      <c r="C81" s="2">
        <v>109</v>
      </c>
      <c r="D81" s="2">
        <v>101</v>
      </c>
      <c r="E81" s="7">
        <v>94</v>
      </c>
      <c r="F81" s="2">
        <v>105</v>
      </c>
      <c r="G81" s="2">
        <v>102</v>
      </c>
      <c r="H81" s="10">
        <v>80</v>
      </c>
      <c r="I81" s="2">
        <v>102</v>
      </c>
      <c r="J81" s="2">
        <v>85</v>
      </c>
      <c r="K81" s="2">
        <v>82</v>
      </c>
      <c r="L81" s="2">
        <v>0</v>
      </c>
      <c r="M81" s="2"/>
      <c r="N81" s="2">
        <v>9</v>
      </c>
      <c r="O81" s="2" t="s">
        <v>210</v>
      </c>
      <c r="P81" s="2" t="s">
        <v>211</v>
      </c>
      <c r="Q81" s="2">
        <v>780</v>
      </c>
      <c r="R81" s="2">
        <v>698</v>
      </c>
      <c r="S81" s="10">
        <v>109</v>
      </c>
      <c r="T81" s="2">
        <v>105</v>
      </c>
      <c r="U81" s="2">
        <v>102</v>
      </c>
      <c r="V81" s="2">
        <v>102</v>
      </c>
      <c r="W81" s="2">
        <v>101</v>
      </c>
      <c r="X81" s="2">
        <v>94</v>
      </c>
      <c r="Y81" s="2">
        <v>85</v>
      </c>
      <c r="Z81" s="2">
        <v>82</v>
      </c>
      <c r="AA81" s="2">
        <v>0</v>
      </c>
      <c r="AB81">
        <f>Q81/8</f>
        <v>97.5</v>
      </c>
    </row>
    <row r="82" spans="1:28" ht="15.75" x14ac:dyDescent="0.25">
      <c r="A82" s="2" t="s">
        <v>123</v>
      </c>
      <c r="B82" s="2" t="s">
        <v>59</v>
      </c>
      <c r="C82" s="2">
        <v>96</v>
      </c>
      <c r="D82" s="2">
        <v>108</v>
      </c>
      <c r="E82" s="2">
        <v>95</v>
      </c>
      <c r="F82" s="2">
        <v>94</v>
      </c>
      <c r="G82" s="2">
        <v>94</v>
      </c>
      <c r="H82" s="2">
        <v>96</v>
      </c>
      <c r="I82" s="2">
        <v>96</v>
      </c>
      <c r="J82" s="2">
        <v>0</v>
      </c>
      <c r="K82" s="2">
        <v>100</v>
      </c>
      <c r="L82" s="2">
        <v>0</v>
      </c>
      <c r="M82" s="2"/>
      <c r="N82" s="2">
        <v>8</v>
      </c>
      <c r="O82" s="2" t="s">
        <v>123</v>
      </c>
      <c r="P82" s="2" t="s">
        <v>59</v>
      </c>
      <c r="Q82" s="2">
        <v>779</v>
      </c>
      <c r="R82" s="2">
        <v>685</v>
      </c>
      <c r="S82" s="10">
        <v>108</v>
      </c>
      <c r="T82" s="2">
        <v>100</v>
      </c>
      <c r="U82" s="2">
        <v>96</v>
      </c>
      <c r="V82" s="2">
        <v>96</v>
      </c>
      <c r="W82" s="2">
        <v>96</v>
      </c>
      <c r="X82" s="2">
        <v>95</v>
      </c>
      <c r="Y82" s="2">
        <v>94</v>
      </c>
      <c r="Z82" s="2">
        <v>94</v>
      </c>
      <c r="AA82" s="2">
        <v>0</v>
      </c>
      <c r="AB82">
        <f>Q82/8</f>
        <v>97.375</v>
      </c>
    </row>
    <row r="83" spans="1:28" ht="15.75" hidden="1" x14ac:dyDescent="0.25">
      <c r="A83" s="2" t="s">
        <v>123</v>
      </c>
      <c r="B83" s="2" t="s">
        <v>124</v>
      </c>
      <c r="C83" s="2">
        <v>108</v>
      </c>
      <c r="D83" s="2">
        <v>107</v>
      </c>
      <c r="E83" s="2">
        <v>89</v>
      </c>
      <c r="F83" s="2">
        <v>97</v>
      </c>
      <c r="G83" s="2">
        <v>117</v>
      </c>
      <c r="H83" s="2">
        <v>91</v>
      </c>
      <c r="I83" s="10">
        <v>74</v>
      </c>
      <c r="J83" s="2">
        <v>96</v>
      </c>
      <c r="K83" s="2">
        <v>0</v>
      </c>
      <c r="L83" s="2">
        <v>0</v>
      </c>
      <c r="M83" s="2"/>
      <c r="N83" s="2">
        <v>8</v>
      </c>
      <c r="O83" s="2" t="s">
        <v>123</v>
      </c>
      <c r="P83" s="2" t="s">
        <v>124</v>
      </c>
      <c r="Q83" s="2">
        <v>779</v>
      </c>
      <c r="R83" s="2">
        <v>705</v>
      </c>
      <c r="S83" s="2">
        <v>117</v>
      </c>
      <c r="T83" s="2">
        <v>108</v>
      </c>
      <c r="U83" s="2">
        <v>107</v>
      </c>
      <c r="V83" s="2">
        <v>97</v>
      </c>
      <c r="W83" s="2">
        <v>96</v>
      </c>
      <c r="X83" s="2">
        <v>91</v>
      </c>
      <c r="Y83" s="2">
        <v>89</v>
      </c>
      <c r="Z83" s="2">
        <v>74</v>
      </c>
      <c r="AA83" s="2">
        <v>0</v>
      </c>
      <c r="AB83">
        <f>Q83/8</f>
        <v>97.375</v>
      </c>
    </row>
    <row r="84" spans="1:28" ht="15.75" x14ac:dyDescent="0.25">
      <c r="A84" s="2" t="s">
        <v>39</v>
      </c>
      <c r="B84" s="2" t="s">
        <v>41</v>
      </c>
      <c r="C84" s="2">
        <v>90</v>
      </c>
      <c r="D84" s="7">
        <v>105</v>
      </c>
      <c r="E84" s="2">
        <v>0</v>
      </c>
      <c r="F84" s="2">
        <v>92</v>
      </c>
      <c r="G84" s="2">
        <v>95</v>
      </c>
      <c r="H84" s="2">
        <v>101</v>
      </c>
      <c r="I84" s="2">
        <v>108</v>
      </c>
      <c r="J84" s="2">
        <v>105</v>
      </c>
      <c r="K84" s="10">
        <v>77</v>
      </c>
      <c r="L84" s="2">
        <v>0</v>
      </c>
      <c r="M84" s="2"/>
      <c r="N84" s="2">
        <v>8</v>
      </c>
      <c r="O84" s="2" t="s">
        <v>39</v>
      </c>
      <c r="P84" s="2" t="s">
        <v>41</v>
      </c>
      <c r="Q84" s="2">
        <v>773</v>
      </c>
      <c r="R84" s="2">
        <v>696</v>
      </c>
      <c r="S84" s="10">
        <v>108</v>
      </c>
      <c r="T84" s="2">
        <v>105</v>
      </c>
      <c r="U84" s="2">
        <v>105</v>
      </c>
      <c r="V84" s="2">
        <v>101</v>
      </c>
      <c r="W84" s="2">
        <v>95</v>
      </c>
      <c r="X84" s="2">
        <v>92</v>
      </c>
      <c r="Y84" s="2">
        <v>90</v>
      </c>
      <c r="Z84" s="2">
        <v>77</v>
      </c>
      <c r="AA84" s="2">
        <v>0</v>
      </c>
      <c r="AB84">
        <f>Q84/8</f>
        <v>96.625</v>
      </c>
    </row>
    <row r="85" spans="1:28" ht="15.75" hidden="1" x14ac:dyDescent="0.25">
      <c r="A85" s="2" t="s">
        <v>20</v>
      </c>
      <c r="B85" s="2" t="s">
        <v>21</v>
      </c>
      <c r="C85" s="2">
        <v>84</v>
      </c>
      <c r="D85" s="2">
        <v>85</v>
      </c>
      <c r="E85" s="2">
        <v>88</v>
      </c>
      <c r="F85" s="2">
        <v>89</v>
      </c>
      <c r="G85" s="2">
        <v>107</v>
      </c>
      <c r="H85" s="2">
        <v>86</v>
      </c>
      <c r="I85" s="2">
        <v>125</v>
      </c>
      <c r="J85" s="2">
        <v>0</v>
      </c>
      <c r="K85" s="2">
        <v>105</v>
      </c>
      <c r="L85" s="2">
        <v>0</v>
      </c>
      <c r="M85" s="2">
        <v>0</v>
      </c>
      <c r="N85" s="2">
        <v>8</v>
      </c>
      <c r="O85" s="2" t="s">
        <v>20</v>
      </c>
      <c r="P85" s="2" t="s">
        <v>21</v>
      </c>
      <c r="Q85" s="2">
        <v>769</v>
      </c>
      <c r="R85" s="2">
        <v>685</v>
      </c>
      <c r="S85" s="2">
        <v>125</v>
      </c>
      <c r="T85" s="2">
        <v>107</v>
      </c>
      <c r="U85" s="2">
        <v>105</v>
      </c>
      <c r="V85" s="2">
        <v>89</v>
      </c>
      <c r="W85" s="2">
        <v>88</v>
      </c>
      <c r="X85" s="2">
        <v>86</v>
      </c>
      <c r="Y85" s="2">
        <v>85</v>
      </c>
      <c r="Z85" s="2">
        <v>84</v>
      </c>
      <c r="AA85" s="2">
        <v>0</v>
      </c>
      <c r="AB85">
        <f>Q85/8</f>
        <v>96.125</v>
      </c>
    </row>
    <row r="86" spans="1:28" ht="15.75" x14ac:dyDescent="0.25">
      <c r="A86" s="2" t="s">
        <v>177</v>
      </c>
      <c r="B86" s="2" t="s">
        <v>198</v>
      </c>
      <c r="C86" s="2">
        <v>0</v>
      </c>
      <c r="D86" s="2">
        <v>87</v>
      </c>
      <c r="E86" s="2">
        <v>101</v>
      </c>
      <c r="F86" s="2">
        <v>104</v>
      </c>
      <c r="G86" s="2">
        <v>98</v>
      </c>
      <c r="H86" s="2">
        <v>105</v>
      </c>
      <c r="I86" s="2">
        <v>89</v>
      </c>
      <c r="J86" s="2">
        <v>97</v>
      </c>
      <c r="K86" s="2">
        <v>87</v>
      </c>
      <c r="L86" s="2">
        <v>0</v>
      </c>
      <c r="M86" s="2"/>
      <c r="N86" s="2">
        <v>8</v>
      </c>
      <c r="O86" s="2" t="s">
        <v>177</v>
      </c>
      <c r="P86" s="2" t="s">
        <v>198</v>
      </c>
      <c r="Q86" s="2">
        <v>768</v>
      </c>
      <c r="R86" s="2">
        <v>681</v>
      </c>
      <c r="S86" s="10">
        <v>105</v>
      </c>
      <c r="T86" s="2">
        <v>104</v>
      </c>
      <c r="U86" s="2">
        <v>101</v>
      </c>
      <c r="V86" s="2">
        <v>98</v>
      </c>
      <c r="W86" s="2">
        <v>97</v>
      </c>
      <c r="X86" s="2">
        <v>89</v>
      </c>
      <c r="Y86" s="2">
        <v>87</v>
      </c>
      <c r="Z86" s="2">
        <v>87</v>
      </c>
      <c r="AA86" s="2">
        <v>0</v>
      </c>
      <c r="AB86">
        <f>Q86/8</f>
        <v>96</v>
      </c>
    </row>
    <row r="87" spans="1:28" ht="15.75" x14ac:dyDescent="0.25">
      <c r="A87" s="2" t="s">
        <v>225</v>
      </c>
      <c r="B87" s="2" t="s">
        <v>224</v>
      </c>
      <c r="C87" s="2">
        <v>93</v>
      </c>
      <c r="D87" s="7">
        <v>104</v>
      </c>
      <c r="E87" s="2">
        <v>0</v>
      </c>
      <c r="F87" s="7">
        <v>90</v>
      </c>
      <c r="G87" s="2">
        <v>107</v>
      </c>
      <c r="H87" s="2">
        <v>102</v>
      </c>
      <c r="I87" s="2">
        <v>91</v>
      </c>
      <c r="J87" s="2">
        <v>91</v>
      </c>
      <c r="K87" s="2">
        <v>83</v>
      </c>
      <c r="L87" s="2">
        <v>0</v>
      </c>
      <c r="M87" s="2"/>
      <c r="N87" s="2">
        <v>8</v>
      </c>
      <c r="O87" s="2" t="s">
        <v>225</v>
      </c>
      <c r="P87" s="2" t="s">
        <v>224</v>
      </c>
      <c r="Q87" s="2">
        <v>761</v>
      </c>
      <c r="R87" s="2">
        <v>678</v>
      </c>
      <c r="S87" s="10">
        <v>107</v>
      </c>
      <c r="T87" s="2">
        <v>104</v>
      </c>
      <c r="U87" s="2">
        <v>102</v>
      </c>
      <c r="V87" s="2">
        <v>93</v>
      </c>
      <c r="W87" s="2">
        <v>91</v>
      </c>
      <c r="X87" s="2">
        <v>91</v>
      </c>
      <c r="Y87" s="2">
        <v>90</v>
      </c>
      <c r="Z87" s="2">
        <v>83</v>
      </c>
      <c r="AA87" s="2">
        <v>0</v>
      </c>
      <c r="AB87">
        <f>Q87/8</f>
        <v>95.125</v>
      </c>
    </row>
    <row r="88" spans="1:28" ht="15.75" hidden="1" x14ac:dyDescent="0.25">
      <c r="A88" s="2" t="s">
        <v>46</v>
      </c>
      <c r="B88" s="2" t="s">
        <v>47</v>
      </c>
      <c r="C88" s="2">
        <v>115</v>
      </c>
      <c r="D88" s="2">
        <v>126</v>
      </c>
      <c r="E88" s="2">
        <v>118</v>
      </c>
      <c r="F88" s="2">
        <v>0</v>
      </c>
      <c r="G88" s="2">
        <v>110</v>
      </c>
      <c r="H88" s="2">
        <v>0</v>
      </c>
      <c r="I88" s="2">
        <v>90</v>
      </c>
      <c r="J88" s="2">
        <v>99</v>
      </c>
      <c r="K88" s="2">
        <v>0</v>
      </c>
      <c r="L88" s="2">
        <v>0</v>
      </c>
      <c r="M88" s="2"/>
      <c r="N88" s="2">
        <v>6</v>
      </c>
      <c r="O88" s="2" t="s">
        <v>46</v>
      </c>
      <c r="P88" s="2" t="s">
        <v>47</v>
      </c>
      <c r="Q88" s="2">
        <v>658</v>
      </c>
      <c r="R88" s="2">
        <v>658</v>
      </c>
      <c r="S88" s="2">
        <v>126</v>
      </c>
      <c r="T88" s="2">
        <v>118</v>
      </c>
      <c r="U88" s="2">
        <v>115</v>
      </c>
      <c r="V88" s="2">
        <v>110</v>
      </c>
      <c r="W88" s="2">
        <v>99</v>
      </c>
      <c r="X88" s="2">
        <v>90</v>
      </c>
      <c r="Y88" s="2">
        <v>0</v>
      </c>
      <c r="Z88" s="2">
        <v>0</v>
      </c>
      <c r="AA88" s="2">
        <v>0</v>
      </c>
      <c r="AB88">
        <f>Q88/8</f>
        <v>82.25</v>
      </c>
    </row>
    <row r="89" spans="1:28" ht="15.75" hidden="1" x14ac:dyDescent="0.25">
      <c r="A89" s="2" t="s">
        <v>143</v>
      </c>
      <c r="B89" s="2" t="s">
        <v>144</v>
      </c>
      <c r="C89" s="7">
        <v>112</v>
      </c>
      <c r="D89" s="2">
        <v>113</v>
      </c>
      <c r="E89" s="2">
        <v>98</v>
      </c>
      <c r="F89" s="2">
        <v>111</v>
      </c>
      <c r="G89" s="2">
        <v>97</v>
      </c>
      <c r="H89" s="7">
        <v>97</v>
      </c>
      <c r="I89" s="2">
        <v>0</v>
      </c>
      <c r="J89" s="2">
        <v>0</v>
      </c>
      <c r="K89" s="2">
        <v>0</v>
      </c>
      <c r="L89" s="2">
        <v>0</v>
      </c>
      <c r="M89" s="2"/>
      <c r="N89" s="2">
        <v>6</v>
      </c>
      <c r="O89" s="2" t="s">
        <v>143</v>
      </c>
      <c r="P89" s="2" t="s">
        <v>144</v>
      </c>
      <c r="Q89" s="2">
        <v>628</v>
      </c>
      <c r="R89" s="2">
        <v>628</v>
      </c>
      <c r="S89" s="2">
        <v>113</v>
      </c>
      <c r="T89" s="2">
        <v>112</v>
      </c>
      <c r="U89" s="2">
        <v>111</v>
      </c>
      <c r="V89" s="2">
        <v>98</v>
      </c>
      <c r="W89" s="2">
        <v>97</v>
      </c>
      <c r="X89" s="2">
        <v>97</v>
      </c>
      <c r="Y89" s="2">
        <v>0</v>
      </c>
      <c r="Z89" s="2">
        <v>0</v>
      </c>
      <c r="AA89" s="2">
        <v>0</v>
      </c>
      <c r="AB89">
        <f>Q89/8</f>
        <v>78.5</v>
      </c>
    </row>
    <row r="90" spans="1:28" ht="15.75" x14ac:dyDescent="0.25">
      <c r="A90" s="2" t="s">
        <v>179</v>
      </c>
      <c r="B90" s="2" t="s">
        <v>96</v>
      </c>
      <c r="C90" s="2">
        <v>101</v>
      </c>
      <c r="D90" s="2">
        <v>101</v>
      </c>
      <c r="E90" s="2">
        <v>98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/>
      <c r="N90" s="2">
        <v>3</v>
      </c>
      <c r="O90" s="2" t="s">
        <v>179</v>
      </c>
      <c r="P90" s="2" t="s">
        <v>96</v>
      </c>
      <c r="Q90" s="2">
        <v>300</v>
      </c>
      <c r="R90" s="2">
        <v>300</v>
      </c>
      <c r="S90" s="2">
        <v>101</v>
      </c>
      <c r="T90" s="2">
        <v>101</v>
      </c>
      <c r="U90" s="2">
        <v>98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>
        <f>Q90/8</f>
        <v>37.5</v>
      </c>
    </row>
    <row r="91" spans="1:28" ht="15.75" x14ac:dyDescent="0.25">
      <c r="A91" s="2" t="s">
        <v>39</v>
      </c>
      <c r="B91" s="2" t="s">
        <v>40</v>
      </c>
      <c r="C91" s="2">
        <v>83</v>
      </c>
      <c r="D91" s="2">
        <v>107</v>
      </c>
      <c r="E91" s="2">
        <v>0</v>
      </c>
      <c r="F91" s="7">
        <v>79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/>
      <c r="N91" s="2">
        <v>3</v>
      </c>
      <c r="O91" s="2" t="s">
        <v>39</v>
      </c>
      <c r="P91" s="2" t="s">
        <v>40</v>
      </c>
      <c r="Q91" s="2">
        <v>269</v>
      </c>
      <c r="R91" s="2">
        <v>269</v>
      </c>
      <c r="S91" s="2">
        <v>107</v>
      </c>
      <c r="T91" s="2">
        <v>83</v>
      </c>
      <c r="U91" s="2">
        <v>79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>
        <f>Q91/8</f>
        <v>33.625</v>
      </c>
    </row>
    <row r="92" spans="1:28" ht="15.75" x14ac:dyDescent="0.25">
      <c r="A92" s="2" t="s">
        <v>228</v>
      </c>
      <c r="B92" s="2" t="s">
        <v>229</v>
      </c>
      <c r="C92" s="2">
        <v>0</v>
      </c>
      <c r="D92" s="2">
        <v>0</v>
      </c>
      <c r="E92" s="2">
        <v>106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100</v>
      </c>
      <c r="L92" s="2">
        <v>0</v>
      </c>
      <c r="M92" s="2"/>
      <c r="N92" s="2">
        <v>2</v>
      </c>
      <c r="O92" s="2" t="s">
        <v>228</v>
      </c>
      <c r="P92" s="2" t="s">
        <v>229</v>
      </c>
      <c r="Q92" s="2">
        <v>206</v>
      </c>
      <c r="R92" s="2">
        <v>206</v>
      </c>
      <c r="S92" s="2">
        <v>106</v>
      </c>
      <c r="T92" s="2">
        <v>100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>
        <f>Q92/8</f>
        <v>25.75</v>
      </c>
    </row>
    <row r="93" spans="1:28" ht="15.75" x14ac:dyDescent="0.25">
      <c r="A93" s="2" t="s">
        <v>169</v>
      </c>
      <c r="B93" s="2" t="s">
        <v>27</v>
      </c>
      <c r="C93" s="2">
        <v>90</v>
      </c>
      <c r="D93" s="2">
        <v>105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/>
      <c r="N93" s="2">
        <v>2</v>
      </c>
      <c r="O93" s="2" t="s">
        <v>169</v>
      </c>
      <c r="P93" s="2" t="s">
        <v>27</v>
      </c>
      <c r="Q93" s="2">
        <v>195</v>
      </c>
      <c r="R93" s="2">
        <v>195</v>
      </c>
      <c r="S93" s="2">
        <v>105</v>
      </c>
      <c r="T93" s="2">
        <v>90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>
        <f>Q93/8</f>
        <v>24.375</v>
      </c>
    </row>
    <row r="94" spans="1:28" ht="15.75" x14ac:dyDescent="0.25">
      <c r="A94" s="2" t="s">
        <v>18</v>
      </c>
      <c r="B94" s="2" t="s">
        <v>19</v>
      </c>
      <c r="C94" s="2">
        <v>93</v>
      </c>
      <c r="D94" s="2">
        <v>91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/>
      <c r="N94" s="2">
        <v>2</v>
      </c>
      <c r="O94" s="2" t="s">
        <v>18</v>
      </c>
      <c r="P94" s="2" t="s">
        <v>19</v>
      </c>
      <c r="Q94" s="2">
        <v>184</v>
      </c>
      <c r="R94" s="2">
        <v>184</v>
      </c>
      <c r="S94" s="2">
        <v>93</v>
      </c>
      <c r="T94" s="2">
        <v>91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>
        <f>Q94/8</f>
        <v>23</v>
      </c>
    </row>
    <row r="95" spans="1:28" ht="15.75" x14ac:dyDescent="0.25">
      <c r="A95" s="2" t="s">
        <v>36</v>
      </c>
      <c r="B95" s="2" t="s">
        <v>37</v>
      </c>
      <c r="C95" s="2">
        <v>105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/>
      <c r="N95" s="2">
        <v>1</v>
      </c>
      <c r="O95" s="2" t="s">
        <v>36</v>
      </c>
      <c r="P95" s="2" t="s">
        <v>37</v>
      </c>
      <c r="Q95" s="2">
        <v>105</v>
      </c>
      <c r="R95" s="2">
        <v>105</v>
      </c>
      <c r="S95" s="2">
        <v>105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>
        <f>Q95/8</f>
        <v>13.125</v>
      </c>
    </row>
    <row r="96" spans="1:28" ht="15.75" x14ac:dyDescent="0.25">
      <c r="A96" s="2" t="s">
        <v>89</v>
      </c>
      <c r="B96" s="2" t="s">
        <v>231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95</v>
      </c>
      <c r="I96" s="2">
        <v>0</v>
      </c>
      <c r="J96" s="2">
        <v>0</v>
      </c>
      <c r="K96" s="2">
        <v>0</v>
      </c>
      <c r="L96" s="2">
        <v>0</v>
      </c>
      <c r="M96" s="2"/>
      <c r="N96" s="2">
        <v>1</v>
      </c>
      <c r="O96" s="2" t="s">
        <v>89</v>
      </c>
      <c r="P96" s="2" t="s">
        <v>231</v>
      </c>
      <c r="Q96" s="2">
        <v>95</v>
      </c>
      <c r="R96" s="2">
        <v>95</v>
      </c>
      <c r="S96" s="2">
        <v>95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/>
      <c r="AB96">
        <f>Q96/8</f>
        <v>11.875</v>
      </c>
    </row>
    <row r="97" spans="1:28" ht="15.75" x14ac:dyDescent="0.25">
      <c r="A97" s="2" t="s">
        <v>223</v>
      </c>
      <c r="B97" s="2" t="s">
        <v>227</v>
      </c>
      <c r="C97" s="2">
        <v>0</v>
      </c>
      <c r="D97" s="2">
        <v>0</v>
      </c>
      <c r="E97" s="2">
        <v>94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/>
      <c r="N97" s="2">
        <v>1</v>
      </c>
      <c r="O97" s="2" t="s">
        <v>223</v>
      </c>
      <c r="P97" s="2" t="s">
        <v>227</v>
      </c>
      <c r="Q97" s="2">
        <v>94</v>
      </c>
      <c r="R97" s="2">
        <v>94</v>
      </c>
      <c r="S97" s="2">
        <v>94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>
        <f>Q97/8</f>
        <v>11.75</v>
      </c>
    </row>
  </sheetData>
  <autoFilter ref="A1:AB97">
    <filterColumn colId="18">
      <filters>
        <filter val="101"/>
        <filter val="105"/>
        <filter val="106"/>
        <filter val="107"/>
        <filter val="108"/>
        <filter val="109"/>
        <filter val="93"/>
        <filter val="94"/>
        <filter val="95"/>
      </filters>
    </filterColumn>
  </autoFilter>
  <sortState ref="A1:AB97">
    <sortCondition descending="1" ref="AB1:AB9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I5" sqref="I5"/>
    </sheetView>
  </sheetViews>
  <sheetFormatPr defaultRowHeight="15.75" x14ac:dyDescent="0.25"/>
  <cols>
    <col min="1" max="1" width="9.140625" style="15"/>
    <col min="2" max="2" width="9.140625" style="9"/>
    <col min="3" max="3" width="22.42578125" bestFit="1" customWidth="1"/>
    <col min="4" max="4" width="20" bestFit="1" customWidth="1"/>
    <col min="5" max="5" width="8.5703125" style="9" bestFit="1" customWidth="1"/>
  </cols>
  <sheetData>
    <row r="1" spans="1:7" x14ac:dyDescent="0.25">
      <c r="A1" s="15" t="s">
        <v>232</v>
      </c>
      <c r="B1" s="16" t="s">
        <v>218</v>
      </c>
      <c r="C1" s="2" t="s">
        <v>3</v>
      </c>
      <c r="D1" s="2" t="s">
        <v>2</v>
      </c>
      <c r="E1" s="8" t="s">
        <v>4</v>
      </c>
    </row>
    <row r="2" spans="1:7" x14ac:dyDescent="0.25">
      <c r="A2" s="15">
        <v>1</v>
      </c>
      <c r="B2" s="16">
        <v>10</v>
      </c>
      <c r="C2" s="2" t="s">
        <v>187</v>
      </c>
      <c r="D2" s="2" t="s">
        <v>40</v>
      </c>
      <c r="E2" s="8">
        <v>973</v>
      </c>
    </row>
    <row r="3" spans="1:7" x14ac:dyDescent="0.25">
      <c r="A3" s="15">
        <v>2</v>
      </c>
      <c r="B3" s="16">
        <v>10</v>
      </c>
      <c r="C3" s="2" t="s">
        <v>80</v>
      </c>
      <c r="D3" s="2" t="s">
        <v>81</v>
      </c>
      <c r="E3" s="8">
        <v>934</v>
      </c>
    </row>
    <row r="4" spans="1:7" x14ac:dyDescent="0.25">
      <c r="A4" s="15">
        <v>3</v>
      </c>
      <c r="B4" s="16">
        <v>10</v>
      </c>
      <c r="C4" s="2" t="s">
        <v>78</v>
      </c>
      <c r="D4" s="2" t="s">
        <v>19</v>
      </c>
      <c r="E4" s="8">
        <v>925</v>
      </c>
      <c r="G4" s="9"/>
    </row>
    <row r="5" spans="1:7" x14ac:dyDescent="0.25">
      <c r="A5" s="15">
        <v>4</v>
      </c>
      <c r="B5" s="16">
        <v>10</v>
      </c>
      <c r="C5" s="2" t="s">
        <v>220</v>
      </c>
      <c r="D5" s="2" t="s">
        <v>221</v>
      </c>
      <c r="E5" s="8">
        <v>923</v>
      </c>
    </row>
    <row r="6" spans="1:7" x14ac:dyDescent="0.25">
      <c r="A6" s="15">
        <v>5</v>
      </c>
      <c r="B6" s="16">
        <v>10</v>
      </c>
      <c r="C6" s="2" t="s">
        <v>87</v>
      </c>
      <c r="D6" s="2" t="s">
        <v>88</v>
      </c>
      <c r="E6" s="8">
        <v>920</v>
      </c>
    </row>
    <row r="7" spans="1:7" x14ac:dyDescent="0.25">
      <c r="A7" s="15">
        <v>6</v>
      </c>
      <c r="B7" s="16">
        <v>10</v>
      </c>
      <c r="C7" s="2" t="s">
        <v>165</v>
      </c>
      <c r="D7" s="2" t="s">
        <v>67</v>
      </c>
      <c r="E7" s="8">
        <v>911</v>
      </c>
    </row>
    <row r="8" spans="1:7" x14ac:dyDescent="0.25">
      <c r="A8" s="15">
        <v>7</v>
      </c>
      <c r="B8" s="16">
        <v>10</v>
      </c>
      <c r="C8" s="2" t="s">
        <v>80</v>
      </c>
      <c r="D8" s="2" t="s">
        <v>82</v>
      </c>
      <c r="E8" s="8">
        <v>910</v>
      </c>
    </row>
    <row r="9" spans="1:7" x14ac:dyDescent="0.25">
      <c r="A9" s="15">
        <v>8</v>
      </c>
      <c r="B9" s="16">
        <v>10</v>
      </c>
      <c r="C9" s="2" t="s">
        <v>123</v>
      </c>
      <c r="D9" s="2" t="s">
        <v>27</v>
      </c>
      <c r="E9" s="8">
        <v>910</v>
      </c>
    </row>
    <row r="10" spans="1:7" x14ac:dyDescent="0.25">
      <c r="A10" s="15">
        <v>9</v>
      </c>
      <c r="B10" s="16">
        <v>10</v>
      </c>
      <c r="C10" s="2" t="s">
        <v>97</v>
      </c>
      <c r="D10" s="2" t="s">
        <v>98</v>
      </c>
      <c r="E10" s="8">
        <v>904</v>
      </c>
    </row>
    <row r="11" spans="1:7" x14ac:dyDescent="0.25">
      <c r="A11" s="15">
        <v>10</v>
      </c>
      <c r="B11" s="16">
        <v>10</v>
      </c>
      <c r="C11" s="2" t="s">
        <v>48</v>
      </c>
      <c r="D11" s="2" t="s">
        <v>52</v>
      </c>
      <c r="E11" s="8">
        <v>901</v>
      </c>
    </row>
    <row r="12" spans="1:7" x14ac:dyDescent="0.25">
      <c r="A12" s="15">
        <v>11</v>
      </c>
      <c r="B12" s="16">
        <v>10</v>
      </c>
      <c r="C12" s="2" t="s">
        <v>173</v>
      </c>
      <c r="D12" s="2" t="s">
        <v>84</v>
      </c>
      <c r="E12" s="8">
        <v>900</v>
      </c>
    </row>
    <row r="13" spans="1:7" x14ac:dyDescent="0.25">
      <c r="A13" s="15">
        <v>12</v>
      </c>
      <c r="B13" s="16">
        <v>10</v>
      </c>
      <c r="C13" s="2" t="s">
        <v>129</v>
      </c>
      <c r="D13" s="2" t="s">
        <v>81</v>
      </c>
      <c r="E13" s="8">
        <v>897</v>
      </c>
    </row>
    <row r="14" spans="1:7" x14ac:dyDescent="0.25">
      <c r="A14" s="15">
        <v>13</v>
      </c>
      <c r="B14" s="16">
        <v>10</v>
      </c>
      <c r="C14" s="2" t="s">
        <v>127</v>
      </c>
      <c r="D14" s="2" t="s">
        <v>128</v>
      </c>
      <c r="E14" s="8">
        <v>894</v>
      </c>
    </row>
    <row r="15" spans="1:7" x14ac:dyDescent="0.25">
      <c r="A15" s="15">
        <v>14</v>
      </c>
      <c r="B15" s="16">
        <v>9</v>
      </c>
      <c r="C15" s="2" t="s">
        <v>183</v>
      </c>
      <c r="D15" s="2" t="s">
        <v>184</v>
      </c>
      <c r="E15" s="8">
        <v>894</v>
      </c>
    </row>
    <row r="16" spans="1:7" x14ac:dyDescent="0.25">
      <c r="A16" s="15">
        <v>15</v>
      </c>
      <c r="B16" s="16">
        <v>10</v>
      </c>
      <c r="C16" s="2" t="s">
        <v>165</v>
      </c>
      <c r="D16" s="2" t="s">
        <v>146</v>
      </c>
      <c r="E16" s="8">
        <v>890</v>
      </c>
    </row>
    <row r="17" spans="1:5" x14ac:dyDescent="0.25">
      <c r="A17" s="15">
        <v>16</v>
      </c>
      <c r="B17" s="16">
        <v>9</v>
      </c>
      <c r="C17" s="2" t="s">
        <v>66</v>
      </c>
      <c r="D17" s="2" t="s">
        <v>67</v>
      </c>
      <c r="E17" s="8">
        <v>888</v>
      </c>
    </row>
    <row r="18" spans="1:5" x14ac:dyDescent="0.25">
      <c r="A18" s="15">
        <v>17</v>
      </c>
      <c r="B18" s="16">
        <v>10</v>
      </c>
      <c r="C18" s="2" t="s">
        <v>129</v>
      </c>
      <c r="D18" s="2" t="s">
        <v>194</v>
      </c>
      <c r="E18" s="8">
        <v>887</v>
      </c>
    </row>
    <row r="19" spans="1:5" x14ac:dyDescent="0.25">
      <c r="A19" s="15">
        <v>18</v>
      </c>
      <c r="B19" s="16">
        <v>10</v>
      </c>
      <c r="C19" s="2" t="s">
        <v>164</v>
      </c>
      <c r="D19" s="2" t="s">
        <v>63</v>
      </c>
      <c r="E19" s="8">
        <v>881</v>
      </c>
    </row>
    <row r="20" spans="1:5" x14ac:dyDescent="0.25">
      <c r="A20" s="15">
        <v>19</v>
      </c>
      <c r="B20" s="16">
        <v>9</v>
      </c>
      <c r="C20" s="2" t="s">
        <v>219</v>
      </c>
      <c r="D20" s="2" t="s">
        <v>19</v>
      </c>
      <c r="E20" s="8">
        <v>880</v>
      </c>
    </row>
    <row r="21" spans="1:5" x14ac:dyDescent="0.25">
      <c r="A21" s="15">
        <v>20</v>
      </c>
      <c r="B21" s="16">
        <v>10</v>
      </c>
      <c r="C21" s="2" t="s">
        <v>112</v>
      </c>
      <c r="D21" s="2" t="s">
        <v>113</v>
      </c>
      <c r="E21" s="8">
        <v>879</v>
      </c>
    </row>
    <row r="22" spans="1:5" x14ac:dyDescent="0.25">
      <c r="A22" s="15">
        <v>21</v>
      </c>
      <c r="B22" s="16">
        <v>10</v>
      </c>
      <c r="C22" s="2" t="s">
        <v>48</v>
      </c>
      <c r="D22" s="2" t="s">
        <v>47</v>
      </c>
      <c r="E22" s="8">
        <v>877</v>
      </c>
    </row>
    <row r="23" spans="1:5" x14ac:dyDescent="0.25">
      <c r="A23" s="15">
        <v>22</v>
      </c>
      <c r="B23" s="16">
        <v>10</v>
      </c>
      <c r="C23" s="2" t="s">
        <v>68</v>
      </c>
      <c r="D23" s="2" t="s">
        <v>27</v>
      </c>
      <c r="E23" s="8">
        <v>875</v>
      </c>
    </row>
    <row r="24" spans="1:5" x14ac:dyDescent="0.25">
      <c r="A24" s="15">
        <v>23</v>
      </c>
      <c r="B24" s="16">
        <v>9</v>
      </c>
      <c r="C24" s="2" t="s">
        <v>121</v>
      </c>
      <c r="D24" s="2" t="s">
        <v>27</v>
      </c>
      <c r="E24" s="8">
        <v>874</v>
      </c>
    </row>
    <row r="25" spans="1:5" x14ac:dyDescent="0.25">
      <c r="A25" s="15">
        <v>24</v>
      </c>
      <c r="B25" s="16">
        <v>10</v>
      </c>
      <c r="C25" s="2" t="s">
        <v>145</v>
      </c>
      <c r="D25" s="2" t="s">
        <v>146</v>
      </c>
      <c r="E25" s="8">
        <v>873</v>
      </c>
    </row>
    <row r="26" spans="1:5" x14ac:dyDescent="0.25">
      <c r="A26" s="15">
        <v>25</v>
      </c>
      <c r="B26" s="16">
        <v>10</v>
      </c>
      <c r="C26" s="2" t="s">
        <v>168</v>
      </c>
      <c r="D26" s="2" t="s">
        <v>40</v>
      </c>
      <c r="E26" s="8">
        <v>867</v>
      </c>
    </row>
    <row r="27" spans="1:5" x14ac:dyDescent="0.25">
      <c r="A27" s="15">
        <v>26</v>
      </c>
      <c r="B27" s="16">
        <v>9</v>
      </c>
      <c r="C27" s="2" t="s">
        <v>191</v>
      </c>
      <c r="D27" s="2" t="s">
        <v>33</v>
      </c>
      <c r="E27" s="8">
        <v>865</v>
      </c>
    </row>
    <row r="28" spans="1:5" x14ac:dyDescent="0.25">
      <c r="A28" s="15">
        <v>27</v>
      </c>
      <c r="B28" s="16">
        <v>10</v>
      </c>
      <c r="C28" s="2" t="s">
        <v>111</v>
      </c>
      <c r="D28" s="2" t="s">
        <v>65</v>
      </c>
      <c r="E28" s="8">
        <v>863</v>
      </c>
    </row>
    <row r="29" spans="1:5" x14ac:dyDescent="0.25">
      <c r="A29" s="15">
        <v>28</v>
      </c>
      <c r="B29" s="16">
        <v>9</v>
      </c>
      <c r="C29" s="2" t="s">
        <v>64</v>
      </c>
      <c r="D29" s="2" t="s">
        <v>65</v>
      </c>
      <c r="E29" s="8">
        <v>862</v>
      </c>
    </row>
    <row r="30" spans="1:5" x14ac:dyDescent="0.25">
      <c r="A30" s="15">
        <v>29</v>
      </c>
      <c r="B30" s="16">
        <v>9</v>
      </c>
      <c r="C30" s="2" t="s">
        <v>83</v>
      </c>
      <c r="D30" s="2" t="s">
        <v>84</v>
      </c>
      <c r="E30" s="8">
        <v>862</v>
      </c>
    </row>
    <row r="31" spans="1:5" x14ac:dyDescent="0.25">
      <c r="A31" s="15">
        <v>30</v>
      </c>
      <c r="B31" s="16">
        <v>10</v>
      </c>
      <c r="C31" s="2" t="s">
        <v>185</v>
      </c>
      <c r="D31" s="2" t="s">
        <v>186</v>
      </c>
      <c r="E31" s="8">
        <v>861</v>
      </c>
    </row>
    <row r="32" spans="1:5" x14ac:dyDescent="0.25">
      <c r="A32" s="15">
        <v>31</v>
      </c>
      <c r="B32" s="16">
        <v>10</v>
      </c>
      <c r="C32" s="2" t="s">
        <v>28</v>
      </c>
      <c r="D32" s="2" t="s">
        <v>29</v>
      </c>
      <c r="E32" s="8">
        <v>860</v>
      </c>
    </row>
    <row r="33" spans="1:5" x14ac:dyDescent="0.25">
      <c r="A33" s="15">
        <v>32</v>
      </c>
      <c r="B33" s="16">
        <v>10</v>
      </c>
      <c r="C33" s="2" t="s">
        <v>116</v>
      </c>
      <c r="D33" s="2" t="s">
        <v>102</v>
      </c>
      <c r="E33" s="8">
        <v>860</v>
      </c>
    </row>
    <row r="34" spans="1:5" x14ac:dyDescent="0.25">
      <c r="A34" s="15">
        <v>33</v>
      </c>
      <c r="B34" s="16">
        <v>10</v>
      </c>
      <c r="C34" s="2" t="s">
        <v>32</v>
      </c>
      <c r="D34" s="2" t="s">
        <v>33</v>
      </c>
      <c r="E34" s="8">
        <v>859</v>
      </c>
    </row>
    <row r="35" spans="1:5" x14ac:dyDescent="0.25">
      <c r="A35" s="15">
        <v>34</v>
      </c>
      <c r="B35" s="16">
        <v>9</v>
      </c>
      <c r="C35" s="2" t="s">
        <v>48</v>
      </c>
      <c r="D35" s="2" t="s">
        <v>49</v>
      </c>
      <c r="E35" s="8">
        <v>859</v>
      </c>
    </row>
    <row r="36" spans="1:5" x14ac:dyDescent="0.25">
      <c r="A36" s="15">
        <v>35</v>
      </c>
      <c r="B36" s="16">
        <v>10</v>
      </c>
      <c r="C36" s="2" t="s">
        <v>175</v>
      </c>
      <c r="D36" s="2" t="s">
        <v>176</v>
      </c>
      <c r="E36" s="8">
        <v>857</v>
      </c>
    </row>
    <row r="37" spans="1:5" x14ac:dyDescent="0.25">
      <c r="A37" s="15">
        <v>36</v>
      </c>
      <c r="B37" s="16">
        <v>9</v>
      </c>
      <c r="C37" s="2" t="s">
        <v>212</v>
      </c>
      <c r="D37" s="2" t="s">
        <v>86</v>
      </c>
      <c r="E37" s="8">
        <v>856</v>
      </c>
    </row>
    <row r="38" spans="1:5" x14ac:dyDescent="0.25">
      <c r="A38" s="15">
        <v>37</v>
      </c>
      <c r="B38" s="16">
        <v>9</v>
      </c>
      <c r="C38" s="2" t="s">
        <v>85</v>
      </c>
      <c r="D38" s="2" t="s">
        <v>43</v>
      </c>
      <c r="E38" s="8">
        <v>856</v>
      </c>
    </row>
    <row r="39" spans="1:5" x14ac:dyDescent="0.25">
      <c r="A39" s="15">
        <v>38</v>
      </c>
      <c r="B39" s="16">
        <v>10</v>
      </c>
      <c r="C39" s="2" t="s">
        <v>160</v>
      </c>
      <c r="D39" s="2" t="s">
        <v>144</v>
      </c>
      <c r="E39" s="8">
        <v>855</v>
      </c>
    </row>
    <row r="40" spans="1:5" x14ac:dyDescent="0.25">
      <c r="A40" s="15">
        <v>39</v>
      </c>
      <c r="B40" s="16">
        <v>10</v>
      </c>
      <c r="C40" s="2" t="s">
        <v>207</v>
      </c>
      <c r="D40" s="2" t="s">
        <v>208</v>
      </c>
      <c r="E40" s="8">
        <v>855</v>
      </c>
    </row>
    <row r="41" spans="1:5" x14ac:dyDescent="0.25">
      <c r="A41" s="15">
        <v>40</v>
      </c>
      <c r="B41" s="16">
        <v>9</v>
      </c>
      <c r="C41" s="2" t="s">
        <v>222</v>
      </c>
      <c r="D41" s="2" t="s">
        <v>81</v>
      </c>
      <c r="E41" s="8">
        <v>854</v>
      </c>
    </row>
    <row r="42" spans="1:5" x14ac:dyDescent="0.25">
      <c r="A42" s="15">
        <v>41</v>
      </c>
      <c r="B42" s="16">
        <v>9</v>
      </c>
      <c r="C42" s="2" t="s">
        <v>230</v>
      </c>
      <c r="D42" s="2" t="s">
        <v>31</v>
      </c>
      <c r="E42" s="8">
        <v>854</v>
      </c>
    </row>
    <row r="43" spans="1:5" x14ac:dyDescent="0.25">
      <c r="A43" s="15">
        <v>42</v>
      </c>
      <c r="B43" s="16">
        <v>8</v>
      </c>
      <c r="C43" s="2" t="s">
        <v>58</v>
      </c>
      <c r="D43" s="2" t="s">
        <v>59</v>
      </c>
      <c r="E43" s="8">
        <v>853</v>
      </c>
    </row>
    <row r="44" spans="1:5" x14ac:dyDescent="0.25">
      <c r="A44" s="15">
        <v>43</v>
      </c>
      <c r="B44" s="16">
        <v>9</v>
      </c>
      <c r="C44" s="2" t="s">
        <v>233</v>
      </c>
      <c r="D44" s="2" t="s">
        <v>144</v>
      </c>
      <c r="E44" s="8">
        <v>852</v>
      </c>
    </row>
    <row r="45" spans="1:5" x14ac:dyDescent="0.25">
      <c r="A45" s="15">
        <v>44</v>
      </c>
      <c r="B45" s="16">
        <v>10</v>
      </c>
      <c r="C45" s="2" t="s">
        <v>213</v>
      </c>
      <c r="D45" s="2" t="s">
        <v>214</v>
      </c>
      <c r="E45" s="8">
        <v>852</v>
      </c>
    </row>
    <row r="46" spans="1:5" x14ac:dyDescent="0.25">
      <c r="A46" s="15">
        <v>45</v>
      </c>
      <c r="B46" s="16">
        <v>9</v>
      </c>
      <c r="C46" s="2" t="s">
        <v>62</v>
      </c>
      <c r="D46" s="2" t="s">
        <v>63</v>
      </c>
      <c r="E46" s="8">
        <v>850</v>
      </c>
    </row>
    <row r="47" spans="1:5" x14ac:dyDescent="0.25">
      <c r="A47" s="15">
        <v>46</v>
      </c>
      <c r="B47" s="16">
        <v>10</v>
      </c>
      <c r="C47" s="2" t="s">
        <v>60</v>
      </c>
      <c r="D47" s="2" t="s">
        <v>61</v>
      </c>
      <c r="E47" s="8">
        <v>848</v>
      </c>
    </row>
    <row r="48" spans="1:5" x14ac:dyDescent="0.25">
      <c r="A48" s="15">
        <v>47</v>
      </c>
      <c r="B48" s="16">
        <v>10</v>
      </c>
      <c r="C48" s="2" t="s">
        <v>167</v>
      </c>
      <c r="D48" s="2" t="s">
        <v>31</v>
      </c>
      <c r="E48" s="8">
        <v>847</v>
      </c>
    </row>
    <row r="49" spans="1:5" x14ac:dyDescent="0.25">
      <c r="A49" s="15">
        <v>48</v>
      </c>
      <c r="B49" s="16">
        <v>9</v>
      </c>
      <c r="C49" s="2" t="s">
        <v>143</v>
      </c>
      <c r="D49" s="2" t="s">
        <v>50</v>
      </c>
      <c r="E49" s="8">
        <v>847</v>
      </c>
    </row>
    <row r="50" spans="1:5" x14ac:dyDescent="0.25">
      <c r="A50" s="15">
        <v>49</v>
      </c>
      <c r="B50" s="16">
        <v>9</v>
      </c>
      <c r="C50" s="2" t="s">
        <v>174</v>
      </c>
      <c r="D50" s="2" t="s">
        <v>96</v>
      </c>
      <c r="E50" s="8">
        <v>847</v>
      </c>
    </row>
    <row r="51" spans="1:5" x14ac:dyDescent="0.25">
      <c r="A51" s="15">
        <v>50</v>
      </c>
      <c r="B51" s="16">
        <v>10</v>
      </c>
      <c r="C51" s="2" t="s">
        <v>129</v>
      </c>
      <c r="D51" s="2" t="s">
        <v>130</v>
      </c>
      <c r="E51" s="8">
        <v>847</v>
      </c>
    </row>
    <row r="52" spans="1:5" x14ac:dyDescent="0.25">
      <c r="A52" s="15">
        <v>51</v>
      </c>
      <c r="B52" s="16">
        <v>10</v>
      </c>
      <c r="C52" s="2" t="s">
        <v>143</v>
      </c>
      <c r="D52" s="2" t="s">
        <v>71</v>
      </c>
      <c r="E52" s="8">
        <v>846</v>
      </c>
    </row>
    <row r="53" spans="1:5" x14ac:dyDescent="0.25">
      <c r="A53" s="15">
        <v>52</v>
      </c>
      <c r="B53" s="16">
        <v>10</v>
      </c>
      <c r="C53" s="2" t="s">
        <v>161</v>
      </c>
      <c r="D53" s="2" t="s">
        <v>162</v>
      </c>
      <c r="E53" s="8">
        <v>846</v>
      </c>
    </row>
    <row r="54" spans="1:5" x14ac:dyDescent="0.25">
      <c r="A54" s="15">
        <v>53</v>
      </c>
      <c r="B54" s="16">
        <v>9</v>
      </c>
      <c r="C54" s="2" t="s">
        <v>44</v>
      </c>
      <c r="D54" s="2" t="s">
        <v>45</v>
      </c>
      <c r="E54" s="8">
        <v>846</v>
      </c>
    </row>
    <row r="55" spans="1:5" x14ac:dyDescent="0.25">
      <c r="A55" s="15">
        <v>54</v>
      </c>
      <c r="B55" s="16">
        <v>9</v>
      </c>
      <c r="C55" s="2" t="s">
        <v>145</v>
      </c>
      <c r="D55" s="2" t="s">
        <v>67</v>
      </c>
      <c r="E55" s="8">
        <v>842</v>
      </c>
    </row>
    <row r="56" spans="1:5" x14ac:dyDescent="0.25">
      <c r="A56" s="15">
        <v>55</v>
      </c>
      <c r="B56" s="16">
        <v>10</v>
      </c>
      <c r="C56" s="2" t="s">
        <v>76</v>
      </c>
      <c r="D56" s="2" t="s">
        <v>77</v>
      </c>
      <c r="E56" s="8">
        <v>842</v>
      </c>
    </row>
    <row r="57" spans="1:5" x14ac:dyDescent="0.25">
      <c r="A57" s="15">
        <v>56</v>
      </c>
      <c r="B57" s="16">
        <v>10</v>
      </c>
      <c r="C57" s="2" t="s">
        <v>187</v>
      </c>
      <c r="D57" s="2" t="s">
        <v>189</v>
      </c>
      <c r="E57" s="8">
        <v>841</v>
      </c>
    </row>
    <row r="58" spans="1:5" x14ac:dyDescent="0.25">
      <c r="A58" s="15">
        <v>57</v>
      </c>
      <c r="B58" s="16">
        <v>10</v>
      </c>
      <c r="C58" s="2" t="s">
        <v>34</v>
      </c>
      <c r="D58" s="2" t="s">
        <v>35</v>
      </c>
      <c r="E58" s="8">
        <v>839</v>
      </c>
    </row>
    <row r="59" spans="1:5" x14ac:dyDescent="0.25">
      <c r="A59" s="15">
        <v>58</v>
      </c>
      <c r="B59" s="16">
        <v>10</v>
      </c>
      <c r="C59" s="2" t="s">
        <v>24</v>
      </c>
      <c r="D59" s="2" t="s">
        <v>25</v>
      </c>
      <c r="E59" s="8">
        <v>839</v>
      </c>
    </row>
    <row r="60" spans="1:5" x14ac:dyDescent="0.25">
      <c r="A60" s="15">
        <v>59</v>
      </c>
      <c r="B60" s="16">
        <v>10</v>
      </c>
      <c r="C60" s="2" t="s">
        <v>79</v>
      </c>
      <c r="D60" s="2" t="s">
        <v>197</v>
      </c>
      <c r="E60" s="8">
        <v>837</v>
      </c>
    </row>
    <row r="61" spans="1:5" x14ac:dyDescent="0.25">
      <c r="A61" s="15">
        <v>60</v>
      </c>
      <c r="B61" s="16">
        <v>10</v>
      </c>
      <c r="C61" s="2" t="s">
        <v>177</v>
      </c>
      <c r="D61" s="2" t="s">
        <v>37</v>
      </c>
      <c r="E61" s="8">
        <v>836</v>
      </c>
    </row>
    <row r="62" spans="1:5" x14ac:dyDescent="0.25">
      <c r="A62" s="15">
        <v>61</v>
      </c>
      <c r="B62" s="16">
        <v>9</v>
      </c>
      <c r="C62" s="2" t="s">
        <v>92</v>
      </c>
      <c r="D62" s="2" t="s">
        <v>84</v>
      </c>
      <c r="E62" s="8">
        <v>835</v>
      </c>
    </row>
    <row r="63" spans="1:5" x14ac:dyDescent="0.25">
      <c r="A63" s="15">
        <v>62</v>
      </c>
      <c r="B63" s="16">
        <v>9</v>
      </c>
      <c r="C63" s="2" t="s">
        <v>157</v>
      </c>
      <c r="D63" s="2" t="s">
        <v>158</v>
      </c>
      <c r="E63" s="8">
        <v>833</v>
      </c>
    </row>
    <row r="64" spans="1:5" x14ac:dyDescent="0.25">
      <c r="A64" s="15">
        <v>63</v>
      </c>
      <c r="B64" s="16">
        <v>10</v>
      </c>
      <c r="C64" s="2" t="s">
        <v>195</v>
      </c>
      <c r="D64" s="2" t="s">
        <v>15</v>
      </c>
      <c r="E64" s="8">
        <v>830</v>
      </c>
    </row>
    <row r="65" spans="1:5" x14ac:dyDescent="0.25">
      <c r="A65" s="15">
        <v>64</v>
      </c>
      <c r="B65" s="16">
        <v>9</v>
      </c>
      <c r="C65" s="2" t="s">
        <v>177</v>
      </c>
      <c r="D65" s="2" t="s">
        <v>151</v>
      </c>
      <c r="E65" s="8">
        <v>827</v>
      </c>
    </row>
    <row r="66" spans="1:5" x14ac:dyDescent="0.25">
      <c r="A66" s="15">
        <v>65</v>
      </c>
      <c r="B66" s="16">
        <v>9</v>
      </c>
      <c r="C66" s="2" t="s">
        <v>95</v>
      </c>
      <c r="D66" s="2" t="s">
        <v>96</v>
      </c>
      <c r="E66" s="8">
        <v>826</v>
      </c>
    </row>
    <row r="67" spans="1:5" x14ac:dyDescent="0.25">
      <c r="A67" s="15">
        <v>66</v>
      </c>
      <c r="B67" s="16">
        <v>10</v>
      </c>
      <c r="C67" s="2" t="s">
        <v>187</v>
      </c>
      <c r="D67" s="2" t="s">
        <v>188</v>
      </c>
      <c r="E67" s="8">
        <v>825</v>
      </c>
    </row>
    <row r="68" spans="1:5" x14ac:dyDescent="0.25">
      <c r="A68" s="15">
        <v>67</v>
      </c>
      <c r="B68" s="16">
        <v>9</v>
      </c>
      <c r="C68" s="2" t="s">
        <v>137</v>
      </c>
      <c r="D68" s="2" t="s">
        <v>138</v>
      </c>
      <c r="E68" s="8">
        <v>824</v>
      </c>
    </row>
    <row r="69" spans="1:5" x14ac:dyDescent="0.25">
      <c r="A69" s="15">
        <v>68</v>
      </c>
      <c r="B69" s="16">
        <v>8</v>
      </c>
      <c r="C69" s="2" t="s">
        <v>216</v>
      </c>
      <c r="D69" s="2" t="s">
        <v>217</v>
      </c>
      <c r="E69" s="8">
        <v>820</v>
      </c>
    </row>
    <row r="70" spans="1:5" x14ac:dyDescent="0.25">
      <c r="A70" s="15">
        <v>69</v>
      </c>
      <c r="B70" s="16">
        <v>10</v>
      </c>
      <c r="C70" s="2" t="s">
        <v>22</v>
      </c>
      <c r="D70" s="2" t="s">
        <v>23</v>
      </c>
      <c r="E70" s="8">
        <v>820</v>
      </c>
    </row>
    <row r="71" spans="1:5" x14ac:dyDescent="0.25">
      <c r="A71" s="15">
        <v>70</v>
      </c>
      <c r="B71" s="16">
        <v>10</v>
      </c>
      <c r="C71" s="2" t="s">
        <v>223</v>
      </c>
      <c r="D71" s="2" t="s">
        <v>31</v>
      </c>
      <c r="E71" s="8">
        <v>817</v>
      </c>
    </row>
    <row r="72" spans="1:5" x14ac:dyDescent="0.25">
      <c r="A72" s="15">
        <v>71</v>
      </c>
      <c r="B72" s="16">
        <v>10</v>
      </c>
      <c r="C72" s="2" t="s">
        <v>226</v>
      </c>
      <c r="D72" s="2" t="s">
        <v>86</v>
      </c>
      <c r="E72" s="8">
        <v>817</v>
      </c>
    </row>
    <row r="73" spans="1:5" x14ac:dyDescent="0.25">
      <c r="A73" s="15">
        <v>72</v>
      </c>
      <c r="B73" s="16">
        <v>9</v>
      </c>
      <c r="C73" s="2" t="s">
        <v>56</v>
      </c>
      <c r="D73" s="2" t="s">
        <v>57</v>
      </c>
      <c r="E73" s="8">
        <v>815</v>
      </c>
    </row>
    <row r="74" spans="1:5" x14ac:dyDescent="0.25">
      <c r="A74" s="15">
        <v>73</v>
      </c>
      <c r="B74" s="16">
        <v>10</v>
      </c>
      <c r="C74" s="2" t="s">
        <v>161</v>
      </c>
      <c r="D74" s="2" t="s">
        <v>190</v>
      </c>
      <c r="E74" s="8">
        <v>810</v>
      </c>
    </row>
    <row r="75" spans="1:5" x14ac:dyDescent="0.25">
      <c r="A75" s="15">
        <v>74</v>
      </c>
      <c r="B75" s="16">
        <v>9</v>
      </c>
      <c r="C75" s="2" t="s">
        <v>155</v>
      </c>
      <c r="D75" s="2" t="s">
        <v>156</v>
      </c>
      <c r="E75" s="8">
        <v>809</v>
      </c>
    </row>
    <row r="76" spans="1:5" x14ac:dyDescent="0.25">
      <c r="A76" s="15">
        <v>75</v>
      </c>
      <c r="B76" s="16">
        <v>10</v>
      </c>
      <c r="C76" s="2" t="s">
        <v>120</v>
      </c>
      <c r="D76" s="2" t="s">
        <v>96</v>
      </c>
      <c r="E76" s="8">
        <v>808</v>
      </c>
    </row>
    <row r="77" spans="1:5" x14ac:dyDescent="0.25">
      <c r="A77" s="15">
        <v>76</v>
      </c>
      <c r="B77" s="16">
        <v>9</v>
      </c>
      <c r="C77" s="2" t="s">
        <v>90</v>
      </c>
      <c r="D77" s="2" t="s">
        <v>91</v>
      </c>
      <c r="E77" s="8">
        <v>806</v>
      </c>
    </row>
    <row r="78" spans="1:5" x14ac:dyDescent="0.25">
      <c r="A78" s="15">
        <v>77</v>
      </c>
      <c r="B78" s="16">
        <v>10</v>
      </c>
      <c r="C78" s="2" t="s">
        <v>210</v>
      </c>
      <c r="D78" s="2" t="s">
        <v>211</v>
      </c>
      <c r="E78" s="8">
        <v>804</v>
      </c>
    </row>
    <row r="79" spans="1:5" x14ac:dyDescent="0.25">
      <c r="A79" s="15">
        <v>78</v>
      </c>
      <c r="B79" s="16">
        <v>8</v>
      </c>
      <c r="C79" s="2" t="s">
        <v>80</v>
      </c>
      <c r="D79" s="2" t="s">
        <v>21</v>
      </c>
      <c r="E79" s="8">
        <v>803</v>
      </c>
    </row>
    <row r="80" spans="1:5" x14ac:dyDescent="0.25">
      <c r="A80" s="15">
        <v>79</v>
      </c>
      <c r="B80" s="16">
        <v>9</v>
      </c>
      <c r="C80" s="2" t="s">
        <v>123</v>
      </c>
      <c r="D80" s="2" t="s">
        <v>124</v>
      </c>
      <c r="E80" s="8">
        <v>801</v>
      </c>
    </row>
    <row r="81" spans="1:5" x14ac:dyDescent="0.25">
      <c r="A81" s="15">
        <v>80</v>
      </c>
      <c r="B81" s="16">
        <v>9</v>
      </c>
      <c r="C81" s="2" t="s">
        <v>215</v>
      </c>
      <c r="D81" s="2" t="s">
        <v>146</v>
      </c>
      <c r="E81" s="8">
        <v>795</v>
      </c>
    </row>
    <row r="82" spans="1:5" x14ac:dyDescent="0.25">
      <c r="A82" s="15">
        <v>81</v>
      </c>
      <c r="B82" s="16">
        <v>8</v>
      </c>
      <c r="C82" s="2" t="s">
        <v>170</v>
      </c>
      <c r="D82" s="2" t="s">
        <v>172</v>
      </c>
      <c r="E82" s="8">
        <v>792</v>
      </c>
    </row>
    <row r="83" spans="1:5" x14ac:dyDescent="0.25">
      <c r="A83" s="15">
        <v>82</v>
      </c>
      <c r="B83" s="16">
        <v>9</v>
      </c>
      <c r="C83" s="2" t="s">
        <v>20</v>
      </c>
      <c r="D83" s="2" t="s">
        <v>21</v>
      </c>
      <c r="E83" s="8">
        <v>789</v>
      </c>
    </row>
    <row r="84" spans="1:5" x14ac:dyDescent="0.25">
      <c r="A84" s="15">
        <v>83</v>
      </c>
      <c r="B84" s="16">
        <v>9</v>
      </c>
      <c r="C84" s="2" t="s">
        <v>39</v>
      </c>
      <c r="D84" s="2" t="s">
        <v>41</v>
      </c>
      <c r="E84" s="8">
        <v>782</v>
      </c>
    </row>
    <row r="85" spans="1:5" x14ac:dyDescent="0.25">
      <c r="A85" s="15">
        <v>84</v>
      </c>
      <c r="B85" s="16">
        <v>8</v>
      </c>
      <c r="C85" s="2" t="s">
        <v>123</v>
      </c>
      <c r="D85" s="2" t="s">
        <v>59</v>
      </c>
      <c r="E85" s="8">
        <v>779</v>
      </c>
    </row>
    <row r="86" spans="1:5" x14ac:dyDescent="0.25">
      <c r="A86" s="15">
        <v>85</v>
      </c>
      <c r="B86" s="16">
        <v>9</v>
      </c>
      <c r="C86" s="2" t="s">
        <v>177</v>
      </c>
      <c r="D86" s="2" t="s">
        <v>198</v>
      </c>
      <c r="E86" s="8">
        <v>768</v>
      </c>
    </row>
    <row r="87" spans="1:5" x14ac:dyDescent="0.25">
      <c r="A87" s="15">
        <v>86</v>
      </c>
      <c r="B87" s="16">
        <v>9</v>
      </c>
      <c r="C87" s="2" t="s">
        <v>225</v>
      </c>
      <c r="D87" s="2" t="s">
        <v>224</v>
      </c>
      <c r="E87" s="8">
        <v>767</v>
      </c>
    </row>
    <row r="88" spans="1:5" x14ac:dyDescent="0.25">
      <c r="A88" s="15">
        <v>87</v>
      </c>
      <c r="B88" s="16">
        <v>6</v>
      </c>
      <c r="C88" s="2" t="s">
        <v>46</v>
      </c>
      <c r="D88" s="2" t="s">
        <v>47</v>
      </c>
      <c r="E88" s="8">
        <v>658</v>
      </c>
    </row>
    <row r="89" spans="1:5" x14ac:dyDescent="0.25">
      <c r="A89" s="15">
        <v>88</v>
      </c>
      <c r="B89" s="16">
        <v>6</v>
      </c>
      <c r="C89" s="2" t="s">
        <v>143</v>
      </c>
      <c r="D89" s="2" t="s">
        <v>144</v>
      </c>
      <c r="E89" s="8">
        <v>628</v>
      </c>
    </row>
    <row r="90" spans="1:5" x14ac:dyDescent="0.25">
      <c r="A90" s="15">
        <v>89</v>
      </c>
      <c r="B90" s="16">
        <v>3</v>
      </c>
      <c r="C90" s="2" t="s">
        <v>179</v>
      </c>
      <c r="D90" s="2" t="s">
        <v>96</v>
      </c>
      <c r="E90" s="8">
        <v>300</v>
      </c>
    </row>
    <row r="91" spans="1:5" x14ac:dyDescent="0.25">
      <c r="A91" s="15">
        <v>90</v>
      </c>
      <c r="B91" s="16">
        <v>3</v>
      </c>
      <c r="C91" s="2" t="s">
        <v>39</v>
      </c>
      <c r="D91" s="2" t="s">
        <v>40</v>
      </c>
      <c r="E91" s="8">
        <v>269</v>
      </c>
    </row>
    <row r="92" spans="1:5" x14ac:dyDescent="0.25">
      <c r="A92" s="15">
        <v>91</v>
      </c>
      <c r="B92" s="16">
        <v>2</v>
      </c>
      <c r="C92" s="2" t="s">
        <v>228</v>
      </c>
      <c r="D92" s="2" t="s">
        <v>229</v>
      </c>
      <c r="E92" s="8">
        <v>206</v>
      </c>
    </row>
    <row r="93" spans="1:5" x14ac:dyDescent="0.25">
      <c r="A93" s="15">
        <v>92</v>
      </c>
      <c r="B93" s="16">
        <v>2</v>
      </c>
      <c r="C93" s="2" t="s">
        <v>36</v>
      </c>
      <c r="D93" s="2" t="s">
        <v>37</v>
      </c>
      <c r="E93" s="8">
        <v>202</v>
      </c>
    </row>
    <row r="94" spans="1:5" x14ac:dyDescent="0.25">
      <c r="A94" s="15">
        <v>93</v>
      </c>
      <c r="B94" s="16">
        <v>2</v>
      </c>
      <c r="C94" s="2" t="s">
        <v>169</v>
      </c>
      <c r="D94" s="2" t="s">
        <v>27</v>
      </c>
      <c r="E94" s="8">
        <v>195</v>
      </c>
    </row>
    <row r="95" spans="1:5" x14ac:dyDescent="0.25">
      <c r="A95" s="15">
        <v>94</v>
      </c>
      <c r="B95" s="16">
        <v>2</v>
      </c>
      <c r="C95" s="2" t="s">
        <v>18</v>
      </c>
      <c r="D95" s="2" t="s">
        <v>19</v>
      </c>
      <c r="E95" s="8">
        <v>184</v>
      </c>
    </row>
    <row r="96" spans="1:5" x14ac:dyDescent="0.25">
      <c r="A96" s="15">
        <v>95</v>
      </c>
      <c r="B96" s="16">
        <v>1</v>
      </c>
      <c r="C96" s="2" t="s">
        <v>236</v>
      </c>
      <c r="D96" s="2" t="s">
        <v>237</v>
      </c>
      <c r="E96" s="8">
        <v>121</v>
      </c>
    </row>
    <row r="97" spans="1:5" x14ac:dyDescent="0.25">
      <c r="A97" s="15">
        <v>96</v>
      </c>
      <c r="B97" s="16">
        <v>1</v>
      </c>
      <c r="C97" s="2" t="s">
        <v>238</v>
      </c>
      <c r="D97" s="2" t="s">
        <v>37</v>
      </c>
      <c r="E97" s="8">
        <v>110</v>
      </c>
    </row>
    <row r="98" spans="1:5" x14ac:dyDescent="0.25">
      <c r="A98" s="15">
        <v>97</v>
      </c>
      <c r="B98" s="16">
        <v>1</v>
      </c>
      <c r="C98" s="2" t="s">
        <v>89</v>
      </c>
      <c r="D98" s="2" t="s">
        <v>231</v>
      </c>
      <c r="E98" s="8">
        <v>95</v>
      </c>
    </row>
    <row r="99" spans="1:5" x14ac:dyDescent="0.25">
      <c r="A99" s="15">
        <v>98</v>
      </c>
      <c r="B99" s="16">
        <v>1</v>
      </c>
      <c r="C99" s="2" t="s">
        <v>223</v>
      </c>
      <c r="D99" s="2" t="s">
        <v>227</v>
      </c>
      <c r="E99" s="8">
        <v>94</v>
      </c>
    </row>
    <row r="100" spans="1:5" x14ac:dyDescent="0.25">
      <c r="A100" s="15">
        <v>99</v>
      </c>
      <c r="B100" s="16">
        <v>1</v>
      </c>
      <c r="C100" s="2" t="s">
        <v>235</v>
      </c>
      <c r="D100" s="2" t="s">
        <v>86</v>
      </c>
      <c r="E100" s="8">
        <v>92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2017-03-24T18:19:55Z</cp:lastPrinted>
  <dcterms:created xsi:type="dcterms:W3CDTF">2016-10-10T17:04:40Z</dcterms:created>
  <dcterms:modified xsi:type="dcterms:W3CDTF">2019-03-22T21:47:18Z</dcterms:modified>
</cp:coreProperties>
</file>